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\OneDrive\Desktop\"/>
    </mc:Choice>
  </mc:AlternateContent>
  <xr:revisionPtr revIDLastSave="0" documentId="13_ncr:1_{7F8538BC-B20A-430E-8F76-556F6D12E8E3}" xr6:coauthVersionLast="36" xr6:coauthVersionMax="36" xr10:uidLastSave="{00000000-0000-0000-0000-000000000000}"/>
  <bookViews>
    <workbookView xWindow="0" yWindow="0" windowWidth="19200" windowHeight="11385" xr2:uid="{5C3675BF-5296-4633-9BBF-1B9F9F313FCC}"/>
  </bookViews>
  <sheets>
    <sheet name="Berechnung Variante 1" sheetId="1" r:id="rId1"/>
    <sheet name="Beispiel Variante 1" sheetId="2" r:id="rId2"/>
    <sheet name="Berechnugn Variante 2" sheetId="3" r:id="rId3"/>
    <sheet name="Beispiel Variante 2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4" l="1"/>
  <c r="D80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39" i="4"/>
  <c r="D38" i="4"/>
  <c r="D37" i="4"/>
  <c r="D29" i="4"/>
  <c r="D94" i="4"/>
  <c r="D54" i="4"/>
  <c r="D46" i="4"/>
  <c r="D47" i="4" s="1"/>
  <c r="D42" i="4"/>
  <c r="D41" i="4"/>
  <c r="D40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C15" i="4"/>
  <c r="C17" i="4" s="1"/>
  <c r="D94" i="3"/>
  <c r="D81" i="3"/>
  <c r="D82" i="3" s="1"/>
  <c r="D80" i="3"/>
  <c r="D83" i="3" s="1"/>
  <c r="D85" i="3" s="1"/>
  <c r="D88" i="3" s="1"/>
  <c r="D90" i="3" s="1"/>
  <c r="D96" i="3" s="1"/>
  <c r="D77" i="3"/>
  <c r="D75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56" i="3"/>
  <c r="D55" i="3"/>
  <c r="D54" i="3"/>
  <c r="C15" i="3"/>
  <c r="C17" i="3" s="1"/>
  <c r="D46" i="3"/>
  <c r="D47" i="3" s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2" i="3"/>
  <c r="D70" i="4" l="1"/>
  <c r="D43" i="4"/>
  <c r="D49" i="4" s="1"/>
  <c r="D75" i="4" s="1"/>
  <c r="D43" i="3"/>
  <c r="D49" i="3" s="1"/>
  <c r="D91" i="2"/>
  <c r="D71" i="2"/>
  <c r="D72" i="2" s="1"/>
  <c r="D65" i="2"/>
  <c r="D64" i="2"/>
  <c r="D63" i="2"/>
  <c r="D62" i="2"/>
  <c r="D61" i="2"/>
  <c r="D57" i="2"/>
  <c r="D56" i="2"/>
  <c r="D55" i="2"/>
  <c r="D54" i="2"/>
  <c r="D53" i="2"/>
  <c r="D49" i="2"/>
  <c r="D48" i="2"/>
  <c r="D47" i="2"/>
  <c r="D46" i="2"/>
  <c r="D45" i="2"/>
  <c r="D44" i="2"/>
  <c r="D43" i="2"/>
  <c r="D42" i="2"/>
  <c r="D41" i="2"/>
  <c r="D40" i="2"/>
  <c r="D36" i="2"/>
  <c r="D35" i="2"/>
  <c r="D34" i="2"/>
  <c r="D33" i="2"/>
  <c r="D32" i="2"/>
  <c r="D31" i="2"/>
  <c r="D30" i="2"/>
  <c r="D29" i="2"/>
  <c r="D28" i="2"/>
  <c r="D27" i="2"/>
  <c r="D23" i="2"/>
  <c r="D22" i="2"/>
  <c r="D21" i="2"/>
  <c r="D17" i="2"/>
  <c r="D16" i="2"/>
  <c r="D15" i="2"/>
  <c r="D14" i="2"/>
  <c r="D13" i="2"/>
  <c r="D12" i="2"/>
  <c r="D11" i="2"/>
  <c r="D54" i="1"/>
  <c r="D55" i="1"/>
  <c r="D56" i="1"/>
  <c r="D57" i="1"/>
  <c r="D53" i="1"/>
  <c r="D41" i="1"/>
  <c r="D42" i="1"/>
  <c r="D43" i="1"/>
  <c r="D44" i="1"/>
  <c r="D45" i="1"/>
  <c r="D46" i="1"/>
  <c r="D47" i="1"/>
  <c r="D48" i="1"/>
  <c r="D49" i="1"/>
  <c r="D40" i="1"/>
  <c r="D28" i="1"/>
  <c r="D29" i="1"/>
  <c r="D30" i="1"/>
  <c r="D31" i="1"/>
  <c r="D32" i="1"/>
  <c r="D33" i="1"/>
  <c r="D34" i="1"/>
  <c r="D35" i="1"/>
  <c r="D36" i="1"/>
  <c r="D27" i="1"/>
  <c r="D22" i="1"/>
  <c r="D23" i="1"/>
  <c r="D21" i="1"/>
  <c r="D91" i="1"/>
  <c r="D71" i="1"/>
  <c r="D72" i="1" s="1"/>
  <c r="D62" i="1"/>
  <c r="D63" i="1"/>
  <c r="D64" i="1"/>
  <c r="D65" i="1"/>
  <c r="D61" i="1"/>
  <c r="D12" i="1"/>
  <c r="D13" i="1"/>
  <c r="D14" i="1"/>
  <c r="D15" i="1"/>
  <c r="D16" i="1"/>
  <c r="D17" i="1"/>
  <c r="D11" i="1"/>
  <c r="D77" i="4" l="1"/>
  <c r="D58" i="2"/>
  <c r="D24" i="2"/>
  <c r="D66" i="2"/>
  <c r="D18" i="2"/>
  <c r="D50" i="2"/>
  <c r="D37" i="2"/>
  <c r="D66" i="1"/>
  <c r="D58" i="1"/>
  <c r="D18" i="1"/>
  <c r="D50" i="1"/>
  <c r="D37" i="1"/>
  <c r="D24" i="1"/>
  <c r="D82" i="4" l="1"/>
  <c r="D83" i="4" s="1"/>
  <c r="D85" i="4" s="1"/>
  <c r="D88" i="4" s="1"/>
  <c r="D90" i="4" s="1"/>
  <c r="D96" i="4" s="1"/>
  <c r="D68" i="2"/>
  <c r="D74" i="2" s="1"/>
  <c r="D77" i="2" s="1"/>
  <c r="D68" i="1"/>
  <c r="D74" i="1" s="1"/>
  <c r="D77" i="1" s="1"/>
  <c r="D78" i="2" l="1"/>
  <c r="D79" i="2" s="1"/>
  <c r="D78" i="1"/>
  <c r="D79" i="1" s="1"/>
  <c r="D80" i="1" s="1"/>
  <c r="D82" i="1" s="1"/>
  <c r="D85" i="1" l="1"/>
  <c r="D87" i="1" s="1"/>
  <c r="D93" i="1" s="1"/>
  <c r="D80" i="2"/>
  <c r="D82" i="2" s="1"/>
  <c r="D85" i="2" s="1"/>
  <c r="D87" i="2" s="1"/>
  <c r="D93" i="2" s="1"/>
</calcChain>
</file>

<file path=xl/sharedStrings.xml><?xml version="1.0" encoding="utf-8"?>
<sst xmlns="http://schemas.openxmlformats.org/spreadsheetml/2006/main" count="348" uniqueCount="142">
  <si>
    <t>©Little Lizzy's Crafts</t>
  </si>
  <si>
    <t>Produkt:</t>
  </si>
  <si>
    <t>Artikelnummer:</t>
  </si>
  <si>
    <t>Preis</t>
  </si>
  <si>
    <t>Anzahl</t>
  </si>
  <si>
    <t>Summe</t>
  </si>
  <si>
    <t>Materialkosten:</t>
  </si>
  <si>
    <t>Anschaffungskosten:</t>
  </si>
  <si>
    <t>Arbeitsmittel (Afa):</t>
  </si>
  <si>
    <t>Nebenskosten inkl. Betriebskosten:</t>
  </si>
  <si>
    <t>Werbungskosten:</t>
  </si>
  <si>
    <t>Verpackungskosten:</t>
  </si>
  <si>
    <t>Selbstkosten:</t>
  </si>
  <si>
    <t>Arbeitszeit:</t>
  </si>
  <si>
    <t>Aufschläge inkl. Rabatte:</t>
  </si>
  <si>
    <t>Netto Verkaufspreis:</t>
  </si>
  <si>
    <t>Steuer:</t>
  </si>
  <si>
    <t>Bruttoverkaufspreis:</t>
  </si>
  <si>
    <t>Versandkosten:</t>
  </si>
  <si>
    <t>Bruttoverkaufspreis inkl. Versandkosten:</t>
  </si>
  <si>
    <t>Risikoaufschlag</t>
  </si>
  <si>
    <t>Gewinn</t>
  </si>
  <si>
    <t>Rabatt/Skonto</t>
  </si>
  <si>
    <t>Stundenlohn</t>
  </si>
  <si>
    <t>Umsatzsteuer</t>
  </si>
  <si>
    <t>Versankosten</t>
  </si>
  <si>
    <t>Versandkosten</t>
  </si>
  <si>
    <t>Zollgebühren/Einfuhr-USt.</t>
  </si>
  <si>
    <t>\\ Hier bitte gesamte Anschaffungskosten und Anzahl der angeschaften Produkte angeben</t>
  </si>
  <si>
    <t>\\ Hier bitte gesamte Arbeitsmittel/Afa und geschätzte Anzahl der damit hergestellten Produkte angeben</t>
  </si>
  <si>
    <t>Computer</t>
  </si>
  <si>
    <t>\\ Hier bitte gesamte Nebenkosten und geschätzte Anzahl der hergestellen Produkte angeben</t>
  </si>
  <si>
    <t>Miete</t>
  </si>
  <si>
    <t>Website</t>
  </si>
  <si>
    <t>Visitenkarten</t>
  </si>
  <si>
    <t>\\ Hier bitte gesamte Werbungskoten und geschätzte Anzahl der hergestellten Produkte</t>
  </si>
  <si>
    <t>\\ bzw. die reele Anzahl der Werbemittel angeben</t>
  </si>
  <si>
    <t>Karton</t>
  </si>
  <si>
    <t>Seidenpapier</t>
  </si>
  <si>
    <t>Klebeband</t>
  </si>
  <si>
    <t>Versandettiket</t>
  </si>
  <si>
    <t>Internet</t>
  </si>
  <si>
    <t>Telefon</t>
  </si>
  <si>
    <t>Strom</t>
  </si>
  <si>
    <t>Nebenkosten Miete</t>
  </si>
  <si>
    <t>Maschine 1</t>
  </si>
  <si>
    <t>Maschine 2</t>
  </si>
  <si>
    <t>Maschine 3</t>
  </si>
  <si>
    <t>Druckkosten (Rechnung, Lieferschein, etc.)</t>
  </si>
  <si>
    <t>Kamera</t>
  </si>
  <si>
    <t>Grundmaterial 1</t>
  </si>
  <si>
    <t>Grundmaterial 2</t>
  </si>
  <si>
    <t>Grundmaterial 3</t>
  </si>
  <si>
    <t>Beispielprodukt</t>
  </si>
  <si>
    <t>Fahrtkosten (0,46€ pro km)</t>
  </si>
  <si>
    <t>Flyer</t>
  </si>
  <si>
    <t>Inserate</t>
  </si>
  <si>
    <t>Gebrauchsmuster</t>
  </si>
  <si>
    <t>Einstellgebühren z.B. Etsy</t>
  </si>
  <si>
    <t>Gebühren z.B. PayPal</t>
  </si>
  <si>
    <t>xx</t>
  </si>
  <si>
    <t>\\ Hier deinen gewünschten Stundenlohn eingeben. Bitte arbeite nicht für den Mindestlohn!</t>
  </si>
  <si>
    <t>\\ 15% ist ein guter Wert für dein Risiko (Verschnitt, Versandverlust, Reklamationen, etc)</t>
  </si>
  <si>
    <t>\\ dein Gewinn, kann natürlich von Produkt zu Produkt variiren</t>
  </si>
  <si>
    <t>\\ wenn es sich um ein Produkt handelt, bei dem du regelmäßig Rabatt gibst, dann schlage diesen hier vorher auf</t>
  </si>
  <si>
    <t>\\ Wenn du die Versandkosten schon in dein Produkt einrechen möchtest, dann kannst du das hier</t>
  </si>
  <si>
    <t>\\ DEIN VERKAUFSPREIS</t>
  </si>
  <si>
    <t>\\ dein Verkaufspreis für kostenlosen Versand</t>
  </si>
  <si>
    <t>\\ Was es dich effektiv kostet das Produkt herzustellen</t>
  </si>
  <si>
    <t>\\ Wenn du keine USt. abführst, kannst du auch diesen Preis nehmen</t>
  </si>
  <si>
    <t>\\ Preise hier sind geschätzte Preise</t>
  </si>
  <si>
    <t>Baumwolltasche</t>
  </si>
  <si>
    <t>Heißtransferfolie A4</t>
  </si>
  <si>
    <t>\\ für die Taschen</t>
  </si>
  <si>
    <t>\\ für die Folien</t>
  </si>
  <si>
    <t>Computer Afa jährlich</t>
  </si>
  <si>
    <t>Schneideplotter Afa jährlich</t>
  </si>
  <si>
    <t>\\ Anschaffungskosten 1000€  auf 4 Jahre</t>
  </si>
  <si>
    <t>\\ Anschaffungskosten 400€  auf 4 Jahre</t>
  </si>
  <si>
    <t>Messer für Schneideplotter</t>
  </si>
  <si>
    <t>\\ nach 50 Taschen wird ein neues Messer gebraucht</t>
  </si>
  <si>
    <t>Schneidematte für Schneideplotter</t>
  </si>
  <si>
    <t>\\ nach 50 Taschen wir eine neue Matte gebraucht</t>
  </si>
  <si>
    <t>Rakel und Werkzeug</t>
  </si>
  <si>
    <t>\\ wird alle 2 Jahre neu angeschafft</t>
  </si>
  <si>
    <t>\\ wird alle 4 Jahre neu angeschafft</t>
  </si>
  <si>
    <t>Design</t>
  </si>
  <si>
    <t>\\ Lizenz muss nach 100 Stück erneuert werden</t>
  </si>
  <si>
    <t>\\ ich möchte 20 Stück diese Designs pro Jahr verkaufen</t>
  </si>
  <si>
    <t>\\ ich möchte gesamt 200 Taschen pro Jahr verkaufen</t>
  </si>
  <si>
    <t>Beispielprodukt Tasche mit Muster 1</t>
  </si>
  <si>
    <t>Rechnung/Lieferschein</t>
  </si>
  <si>
    <t>\\ Druckkosten</t>
  </si>
  <si>
    <t>\\ anteilige Miete für einen extra Raum in der Wohnung</t>
  </si>
  <si>
    <t>\\ anteiliger Strom für diesen Raum</t>
  </si>
  <si>
    <t>\\ anteilige Nebenkosten für diesen Raum</t>
  </si>
  <si>
    <t>\\ anteilige Internekosten</t>
  </si>
  <si>
    <t>\\ anteilige Telefonkosten</t>
  </si>
  <si>
    <t>Verpackungslizenzierung</t>
  </si>
  <si>
    <t>Paypalgebühr/Kontogebühr</t>
  </si>
  <si>
    <t>\\ anteilig die Verpackungslizensierung</t>
  </si>
  <si>
    <t>\\ rund 80 Euro Kontoführung jährlich und 0,80€ Paypalgebühr pro Tasche</t>
  </si>
  <si>
    <t>\\ Hosting, Domain, Webshop</t>
  </si>
  <si>
    <t>\\ 40 Euro für 1000 Stück, 500 werden Bestellungen beigelegt, 500 so verteilt --&gt; 2 Visitenkarten pro Bestellung</t>
  </si>
  <si>
    <t>\\ wird verteilt</t>
  </si>
  <si>
    <t>\\ Risikoaufschlag für Ausfälle und Reklamationen</t>
  </si>
  <si>
    <t>\\ 10% Gewinn</t>
  </si>
  <si>
    <t>\\ es wird kein Rabatt gewährt, da Onlineverkauf</t>
  </si>
  <si>
    <t>\\ Österreichische Umsatzsteuer 20%</t>
  </si>
  <si>
    <t>\\ VERKAUFSPREIS</t>
  </si>
  <si>
    <t>\\ Verkaufspreis sollte ich kostenlosen Versand anbieten</t>
  </si>
  <si>
    <t>\\ Versandkosten innerhalb Österreichs</t>
  </si>
  <si>
    <t>Transferpresse</t>
  </si>
  <si>
    <t>\\ Anschaffungskoten 600€ auf 6 Jahre</t>
  </si>
  <si>
    <t>Zwischensumme:</t>
  </si>
  <si>
    <t>Fixkosten:</t>
  </si>
  <si>
    <t>Stundensatz</t>
  </si>
  <si>
    <t>mögliche Arbeiststunden:</t>
  </si>
  <si>
    <t>Tage pro Jahr</t>
  </si>
  <si>
    <t>Minus Wochenden</t>
  </si>
  <si>
    <t>Minus Feiertage</t>
  </si>
  <si>
    <t>Minus Urlaub</t>
  </si>
  <si>
    <t>Minus Krankheit</t>
  </si>
  <si>
    <t>Arbeitsstunden pro Tag</t>
  </si>
  <si>
    <t>\\ 365 oder 366 Tage</t>
  </si>
  <si>
    <t>\\ Samstage und Sonntage</t>
  </si>
  <si>
    <t>\\Variiert von Jahr zu Jahr, da Feiertag auch auf die Wochenden fallen können</t>
  </si>
  <si>
    <t>\\ deine Urlaubstage</t>
  </si>
  <si>
    <t>\\ dein durschnittlicher Krankheitsausfall</t>
  </si>
  <si>
    <t>\\ wieviele Stunden du am Tag arbeitest (an deinem Handemade-Business)</t>
  </si>
  <si>
    <t>mögliche Arbeitstage:</t>
  </si>
  <si>
    <t>mögliche Arbeitsstunden:</t>
  </si>
  <si>
    <t>Produktbezogene Kosten:</t>
  </si>
  <si>
    <t>\\ Kosten pro Artikel</t>
  </si>
  <si>
    <t>\\ Kosten pro Jahr</t>
  </si>
  <si>
    <t>Arbeitszeit pro Artikel</t>
  </si>
  <si>
    <t>Arbeitszeit</t>
  </si>
  <si>
    <t>BIS HIERHIN MUSST DU MUR 1x BERECHNEN, AB HIER IST ES VON ARTIKEL ZU ARTIKEL UNTERSCHIEDLICH</t>
  </si>
  <si>
    <t>\\ Stundenlohn 15 Euro - Arbeitszeit 45 Minuten</t>
  </si>
  <si>
    <t>Kontogebühr</t>
  </si>
  <si>
    <t>Paypalgebühr</t>
  </si>
  <si>
    <t>Preiskalkulation für Handmade/Crafts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</si>
</sst>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3" xfId="0" applyNumberFormat="1" applyBorder="1"/>
    <xf numFmtId="0" fontId="1" fillId="0" borderId="0" xfId="0" applyFont="1"/>
    <xf numFmtId="164" fontId="1" fillId="0" borderId="0" xfId="0" applyNumberFormat="1" applyFont="1"/>
    <xf numFmtId="164" fontId="1" fillId="2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0" fontId="3" fillId="2" borderId="0" xfId="0" applyFont="1" applyFill="1"/>
    <xf numFmtId="0" fontId="1" fillId="7" borderId="0" xfId="0" applyFont="1" applyFill="1"/>
    <xf numFmtId="9" fontId="0" fillId="0" borderId="1" xfId="0" applyNumberFormat="1" applyBorder="1"/>
    <xf numFmtId="9" fontId="0" fillId="0" borderId="3" xfId="0" applyNumberFormat="1" applyBorder="1"/>
    <xf numFmtId="0" fontId="0" fillId="0" borderId="0" xfId="0" applyFont="1" applyFill="1" applyBorder="1" applyAlignment="1"/>
    <xf numFmtId="164" fontId="0" fillId="0" borderId="0" xfId="0" applyNumberFormat="1" applyFont="1" applyFill="1" applyBorder="1"/>
    <xf numFmtId="0" fontId="0" fillId="0" borderId="0" xfId="0" applyFont="1" applyFill="1"/>
    <xf numFmtId="164" fontId="1" fillId="7" borderId="2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1" fillId="7" borderId="6" xfId="0" applyNumberFormat="1" applyFont="1" applyFill="1" applyBorder="1"/>
    <xf numFmtId="164" fontId="1" fillId="7" borderId="1" xfId="0" applyNumberFormat="1" applyFont="1" applyFill="1" applyBorder="1"/>
    <xf numFmtId="164" fontId="1" fillId="6" borderId="2" xfId="0" applyNumberFormat="1" applyFont="1" applyFill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0" borderId="2" xfId="0" applyBorder="1"/>
    <xf numFmtId="164" fontId="0" fillId="7" borderId="2" xfId="0" applyNumberFormat="1" applyFill="1" applyBorder="1"/>
    <xf numFmtId="0" fontId="1" fillId="7" borderId="9" xfId="0" applyFont="1" applyFill="1" applyBorder="1"/>
    <xf numFmtId="164" fontId="0" fillId="0" borderId="0" xfId="0" applyNumberFormat="1" applyBorder="1"/>
    <xf numFmtId="0" fontId="1" fillId="0" borderId="1" xfId="0" applyFont="1" applyBorder="1"/>
    <xf numFmtId="164" fontId="0" fillId="0" borderId="10" xfId="0" applyNumberFormat="1" applyBorder="1"/>
    <xf numFmtId="0" fontId="5" fillId="0" borderId="0" xfId="0" applyFo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6" borderId="4" xfId="0" applyFont="1" applyFill="1" applyBorder="1" applyAlignment="1"/>
    <xf numFmtId="0" fontId="1" fillId="6" borderId="5" xfId="0" applyFont="1" applyFill="1" applyBorder="1" applyAlignment="1"/>
    <xf numFmtId="0" fontId="1" fillId="6" borderId="6" xfId="0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CCFF"/>
      <color rgb="FFFF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4750-8D87-481E-B90F-53645E315D16}">
  <dimension ref="A1:F93"/>
  <sheetViews>
    <sheetView tabSelected="1" workbookViewId="0">
      <selection activeCell="F4" sqref="F4"/>
    </sheetView>
  </sheetViews>
  <sheetFormatPr baseColWidth="10" defaultRowHeight="15" x14ac:dyDescent="0.25"/>
  <cols>
    <col min="1" max="1" width="34.28515625" customWidth="1"/>
    <col min="2" max="2" width="11.42578125" style="4"/>
    <col min="4" max="4" width="11.42578125" style="4"/>
  </cols>
  <sheetData>
    <row r="1" spans="1:4" ht="36" x14ac:dyDescent="0.55000000000000004">
      <c r="A1" s="3" t="s">
        <v>141</v>
      </c>
    </row>
    <row r="3" spans="1:4" x14ac:dyDescent="0.25">
      <c r="A3" t="s">
        <v>0</v>
      </c>
    </row>
    <row r="5" spans="1:4" s="7" customFormat="1" x14ac:dyDescent="0.25">
      <c r="A5" s="13" t="s">
        <v>1</v>
      </c>
      <c r="B5" s="60" t="s">
        <v>53</v>
      </c>
      <c r="C5" s="61"/>
      <c r="D5" s="61"/>
    </row>
    <row r="6" spans="1:4" x14ac:dyDescent="0.25">
      <c r="A6" t="s">
        <v>2</v>
      </c>
    </row>
    <row r="8" spans="1:4" s="7" customFormat="1" x14ac:dyDescent="0.25">
      <c r="B8" s="8" t="s">
        <v>3</v>
      </c>
      <c r="C8" s="7" t="s">
        <v>4</v>
      </c>
      <c r="D8" s="8" t="s">
        <v>5</v>
      </c>
    </row>
    <row r="10" spans="1:4" x14ac:dyDescent="0.25">
      <c r="A10" s="14" t="s">
        <v>6</v>
      </c>
    </row>
    <row r="11" spans="1:4" x14ac:dyDescent="0.25">
      <c r="A11" s="1" t="s">
        <v>50</v>
      </c>
      <c r="B11" s="5"/>
      <c r="C11" s="1">
        <v>1</v>
      </c>
      <c r="D11" s="5">
        <f>B11*C11</f>
        <v>0</v>
      </c>
    </row>
    <row r="12" spans="1:4" x14ac:dyDescent="0.25">
      <c r="A12" s="1" t="s">
        <v>51</v>
      </c>
      <c r="B12" s="5"/>
      <c r="C12" s="1">
        <v>1</v>
      </c>
      <c r="D12" s="5">
        <f t="shared" ref="D12:D17" si="0">B12*C12</f>
        <v>0</v>
      </c>
    </row>
    <row r="13" spans="1:4" x14ac:dyDescent="0.25">
      <c r="A13" s="1" t="s">
        <v>52</v>
      </c>
      <c r="B13" s="5"/>
      <c r="C13" s="1">
        <v>1</v>
      </c>
      <c r="D13" s="5">
        <f t="shared" si="0"/>
        <v>0</v>
      </c>
    </row>
    <row r="14" spans="1:4" x14ac:dyDescent="0.25">
      <c r="A14" s="1"/>
      <c r="B14" s="5"/>
      <c r="C14" s="1">
        <v>1</v>
      </c>
      <c r="D14" s="5">
        <f t="shared" si="0"/>
        <v>0</v>
      </c>
    </row>
    <row r="15" spans="1:4" x14ac:dyDescent="0.25">
      <c r="A15" s="1"/>
      <c r="B15" s="5"/>
      <c r="C15" s="1">
        <v>1</v>
      </c>
      <c r="D15" s="5">
        <f t="shared" si="0"/>
        <v>0</v>
      </c>
    </row>
    <row r="16" spans="1:4" x14ac:dyDescent="0.25">
      <c r="A16" s="1"/>
      <c r="B16" s="5"/>
      <c r="C16" s="1">
        <v>1</v>
      </c>
      <c r="D16" s="5">
        <f t="shared" si="0"/>
        <v>0</v>
      </c>
    </row>
    <row r="17" spans="1:6" ht="15.75" thickBot="1" x14ac:dyDescent="0.3">
      <c r="A17" s="2"/>
      <c r="B17" s="6"/>
      <c r="C17" s="2">
        <v>1</v>
      </c>
      <c r="D17" s="5">
        <f t="shared" si="0"/>
        <v>0</v>
      </c>
    </row>
    <row r="18" spans="1:6" s="7" customFormat="1" ht="15.75" thickBot="1" x14ac:dyDescent="0.3">
      <c r="A18" s="48"/>
      <c r="B18" s="49"/>
      <c r="C18" s="49"/>
      <c r="D18" s="20">
        <f>SUM(D11:D17)</f>
        <v>0</v>
      </c>
    </row>
    <row r="20" spans="1:6" x14ac:dyDescent="0.25">
      <c r="A20" s="14" t="s">
        <v>7</v>
      </c>
    </row>
    <row r="21" spans="1:6" x14ac:dyDescent="0.25">
      <c r="A21" s="1" t="s">
        <v>26</v>
      </c>
      <c r="B21" s="5"/>
      <c r="C21" s="1">
        <v>1</v>
      </c>
      <c r="D21" s="5">
        <f>B21/C21</f>
        <v>0</v>
      </c>
      <c r="F21" t="s">
        <v>28</v>
      </c>
    </row>
    <row r="22" spans="1:6" x14ac:dyDescent="0.25">
      <c r="A22" s="1" t="s">
        <v>54</v>
      </c>
      <c r="B22" s="5"/>
      <c r="C22" s="1">
        <v>1</v>
      </c>
      <c r="D22" s="5">
        <f t="shared" ref="D22:D23" si="1">B22/C22</f>
        <v>0</v>
      </c>
    </row>
    <row r="23" spans="1:6" ht="15.75" thickBot="1" x14ac:dyDescent="0.3">
      <c r="A23" s="2" t="s">
        <v>27</v>
      </c>
      <c r="B23" s="6"/>
      <c r="C23" s="2">
        <v>1</v>
      </c>
      <c r="D23" s="5">
        <f t="shared" si="1"/>
        <v>0</v>
      </c>
    </row>
    <row r="24" spans="1:6" s="7" customFormat="1" ht="15.75" thickBot="1" x14ac:dyDescent="0.3">
      <c r="A24" s="48"/>
      <c r="B24" s="49"/>
      <c r="C24" s="49"/>
      <c r="D24" s="20">
        <f>SUM(D21:D23)</f>
        <v>0</v>
      </c>
    </row>
    <row r="26" spans="1:6" x14ac:dyDescent="0.25">
      <c r="A26" s="14" t="s">
        <v>8</v>
      </c>
    </row>
    <row r="27" spans="1:6" x14ac:dyDescent="0.25">
      <c r="A27" s="1" t="s">
        <v>30</v>
      </c>
      <c r="B27" s="5"/>
      <c r="C27" s="1">
        <v>1</v>
      </c>
      <c r="D27" s="5">
        <f>B27/C27</f>
        <v>0</v>
      </c>
      <c r="F27" t="s">
        <v>29</v>
      </c>
    </row>
    <row r="28" spans="1:6" x14ac:dyDescent="0.25">
      <c r="A28" s="1" t="s">
        <v>45</v>
      </c>
      <c r="B28" s="5"/>
      <c r="C28" s="1">
        <v>1</v>
      </c>
      <c r="D28" s="5">
        <f t="shared" ref="D28:D36" si="2">B28/C28</f>
        <v>0</v>
      </c>
    </row>
    <row r="29" spans="1:6" x14ac:dyDescent="0.25">
      <c r="A29" s="1" t="s">
        <v>46</v>
      </c>
      <c r="B29" s="5"/>
      <c r="C29" s="1">
        <v>1</v>
      </c>
      <c r="D29" s="5">
        <f t="shared" si="2"/>
        <v>0</v>
      </c>
    </row>
    <row r="30" spans="1:6" x14ac:dyDescent="0.25">
      <c r="A30" s="1" t="s">
        <v>47</v>
      </c>
      <c r="B30" s="5"/>
      <c r="C30" s="1">
        <v>1</v>
      </c>
      <c r="D30" s="5">
        <f t="shared" si="2"/>
        <v>0</v>
      </c>
    </row>
    <row r="31" spans="1:6" x14ac:dyDescent="0.25">
      <c r="A31" s="1" t="s">
        <v>48</v>
      </c>
      <c r="B31" s="5"/>
      <c r="C31" s="1">
        <v>1</v>
      </c>
      <c r="D31" s="5">
        <f t="shared" si="2"/>
        <v>0</v>
      </c>
    </row>
    <row r="32" spans="1:6" x14ac:dyDescent="0.25">
      <c r="A32" s="1" t="s">
        <v>49</v>
      </c>
      <c r="B32" s="5"/>
      <c r="C32" s="1">
        <v>1</v>
      </c>
      <c r="D32" s="5">
        <f t="shared" si="2"/>
        <v>0</v>
      </c>
    </row>
    <row r="33" spans="1:6" x14ac:dyDescent="0.25">
      <c r="A33" s="1" t="s">
        <v>57</v>
      </c>
      <c r="B33" s="5"/>
      <c r="C33" s="1">
        <v>1</v>
      </c>
      <c r="D33" s="5">
        <f t="shared" si="2"/>
        <v>0</v>
      </c>
    </row>
    <row r="34" spans="1:6" x14ac:dyDescent="0.25">
      <c r="A34" s="1"/>
      <c r="B34" s="5"/>
      <c r="C34" s="1">
        <v>1</v>
      </c>
      <c r="D34" s="5">
        <f t="shared" si="2"/>
        <v>0</v>
      </c>
    </row>
    <row r="35" spans="1:6" x14ac:dyDescent="0.25">
      <c r="A35" s="1"/>
      <c r="B35" s="5"/>
      <c r="C35" s="1">
        <v>1</v>
      </c>
      <c r="D35" s="5">
        <f t="shared" si="2"/>
        <v>0</v>
      </c>
    </row>
    <row r="36" spans="1:6" ht="15.75" thickBot="1" x14ac:dyDescent="0.3">
      <c r="A36" s="2"/>
      <c r="B36" s="6"/>
      <c r="C36" s="2">
        <v>1</v>
      </c>
      <c r="D36" s="5">
        <f t="shared" si="2"/>
        <v>0</v>
      </c>
    </row>
    <row r="37" spans="1:6" s="7" customFormat="1" ht="15.75" thickBot="1" x14ac:dyDescent="0.3">
      <c r="A37" s="48"/>
      <c r="B37" s="49"/>
      <c r="C37" s="50"/>
      <c r="D37" s="23">
        <f>SUM(D27:D36)</f>
        <v>0</v>
      </c>
    </row>
    <row r="39" spans="1:6" s="7" customFormat="1" x14ac:dyDescent="0.25">
      <c r="A39" s="14" t="s">
        <v>9</v>
      </c>
      <c r="B39" s="8"/>
      <c r="D39" s="8"/>
    </row>
    <row r="40" spans="1:6" x14ac:dyDescent="0.25">
      <c r="A40" s="1" t="s">
        <v>32</v>
      </c>
      <c r="B40" s="5"/>
      <c r="C40" s="1">
        <v>1</v>
      </c>
      <c r="D40" s="5">
        <f>B40/C40</f>
        <v>0</v>
      </c>
      <c r="F40" t="s">
        <v>31</v>
      </c>
    </row>
    <row r="41" spans="1:6" x14ac:dyDescent="0.25">
      <c r="A41" s="1" t="s">
        <v>43</v>
      </c>
      <c r="B41" s="5"/>
      <c r="C41" s="1">
        <v>1</v>
      </c>
      <c r="D41" s="5">
        <f t="shared" ref="D41:D49" si="3">B41/C41</f>
        <v>0</v>
      </c>
    </row>
    <row r="42" spans="1:6" x14ac:dyDescent="0.25">
      <c r="A42" s="1" t="s">
        <v>44</v>
      </c>
      <c r="B42" s="5"/>
      <c r="C42" s="1">
        <v>1</v>
      </c>
      <c r="D42" s="5">
        <f t="shared" si="3"/>
        <v>0</v>
      </c>
    </row>
    <row r="43" spans="1:6" x14ac:dyDescent="0.25">
      <c r="A43" s="1" t="s">
        <v>41</v>
      </c>
      <c r="B43" s="5"/>
      <c r="C43" s="1">
        <v>1</v>
      </c>
      <c r="D43" s="5">
        <f t="shared" si="3"/>
        <v>0</v>
      </c>
    </row>
    <row r="44" spans="1:6" x14ac:dyDescent="0.25">
      <c r="A44" s="1" t="s">
        <v>42</v>
      </c>
      <c r="B44" s="5"/>
      <c r="C44" s="1">
        <v>1</v>
      </c>
      <c r="D44" s="5">
        <f t="shared" si="3"/>
        <v>0</v>
      </c>
    </row>
    <row r="45" spans="1:6" x14ac:dyDescent="0.25">
      <c r="A45" s="1" t="s">
        <v>58</v>
      </c>
      <c r="B45" s="5"/>
      <c r="C45" s="1">
        <v>1</v>
      </c>
      <c r="D45" s="5">
        <f t="shared" si="3"/>
        <v>0</v>
      </c>
    </row>
    <row r="46" spans="1:6" x14ac:dyDescent="0.25">
      <c r="A46" s="1" t="s">
        <v>59</v>
      </c>
      <c r="B46" s="5"/>
      <c r="C46" s="1">
        <v>1</v>
      </c>
      <c r="D46" s="5">
        <f t="shared" si="3"/>
        <v>0</v>
      </c>
    </row>
    <row r="47" spans="1:6" x14ac:dyDescent="0.25">
      <c r="A47" s="1"/>
      <c r="B47" s="5"/>
      <c r="C47" s="1">
        <v>1</v>
      </c>
      <c r="D47" s="5">
        <f t="shared" si="3"/>
        <v>0</v>
      </c>
    </row>
    <row r="48" spans="1:6" x14ac:dyDescent="0.25">
      <c r="A48" s="1"/>
      <c r="B48" s="5"/>
      <c r="C48" s="1">
        <v>1</v>
      </c>
      <c r="D48" s="5">
        <f t="shared" si="3"/>
        <v>0</v>
      </c>
    </row>
    <row r="49" spans="1:6" ht="15.75" thickBot="1" x14ac:dyDescent="0.3">
      <c r="A49" s="2"/>
      <c r="B49" s="6"/>
      <c r="C49" s="2">
        <v>1</v>
      </c>
      <c r="D49" s="5">
        <f t="shared" si="3"/>
        <v>0</v>
      </c>
    </row>
    <row r="50" spans="1:6" s="7" customFormat="1" ht="15.75" thickBot="1" x14ac:dyDescent="0.3">
      <c r="A50" s="48"/>
      <c r="B50" s="49"/>
      <c r="C50" s="50"/>
      <c r="D50" s="23">
        <f>SUM(D40:D49)</f>
        <v>0</v>
      </c>
    </row>
    <row r="52" spans="1:6" s="7" customFormat="1" x14ac:dyDescent="0.25">
      <c r="A52" s="14" t="s">
        <v>10</v>
      </c>
      <c r="B52" s="8"/>
      <c r="D52" s="8"/>
    </row>
    <row r="53" spans="1:6" x14ac:dyDescent="0.25">
      <c r="A53" s="1" t="s">
        <v>33</v>
      </c>
      <c r="B53" s="5"/>
      <c r="C53" s="1">
        <v>1</v>
      </c>
      <c r="D53" s="5">
        <f>B53/C53</f>
        <v>0</v>
      </c>
      <c r="F53" t="s">
        <v>35</v>
      </c>
    </row>
    <row r="54" spans="1:6" x14ac:dyDescent="0.25">
      <c r="A54" s="1" t="s">
        <v>34</v>
      </c>
      <c r="B54" s="5"/>
      <c r="C54" s="1">
        <v>1</v>
      </c>
      <c r="D54" s="5">
        <f t="shared" ref="D54:D57" si="4">B54/C54</f>
        <v>0</v>
      </c>
      <c r="F54" t="s">
        <v>36</v>
      </c>
    </row>
    <row r="55" spans="1:6" x14ac:dyDescent="0.25">
      <c r="A55" s="1" t="s">
        <v>55</v>
      </c>
      <c r="B55" s="5"/>
      <c r="C55" s="1">
        <v>1</v>
      </c>
      <c r="D55" s="5">
        <f t="shared" si="4"/>
        <v>0</v>
      </c>
    </row>
    <row r="56" spans="1:6" x14ac:dyDescent="0.25">
      <c r="A56" s="1" t="s">
        <v>56</v>
      </c>
      <c r="B56" s="5"/>
      <c r="C56" s="1">
        <v>1</v>
      </c>
      <c r="D56" s="5">
        <f t="shared" si="4"/>
        <v>0</v>
      </c>
    </row>
    <row r="57" spans="1:6" ht="15.75" thickBot="1" x14ac:dyDescent="0.3">
      <c r="A57" s="2"/>
      <c r="B57" s="6"/>
      <c r="C57" s="2">
        <v>1</v>
      </c>
      <c r="D57" s="5">
        <f t="shared" si="4"/>
        <v>0</v>
      </c>
    </row>
    <row r="58" spans="1:6" s="7" customFormat="1" ht="15.75" thickBot="1" x14ac:dyDescent="0.3">
      <c r="A58" s="48"/>
      <c r="B58" s="49"/>
      <c r="C58" s="50"/>
      <c r="D58" s="23">
        <f>SUM(D53:D57)</f>
        <v>0</v>
      </c>
    </row>
    <row r="60" spans="1:6" s="7" customFormat="1" x14ac:dyDescent="0.25">
      <c r="A60" s="14" t="s">
        <v>11</v>
      </c>
      <c r="B60" s="8"/>
      <c r="D60" s="8"/>
    </row>
    <row r="61" spans="1:6" x14ac:dyDescent="0.25">
      <c r="A61" s="1" t="s">
        <v>37</v>
      </c>
      <c r="B61" s="5"/>
      <c r="C61" s="1">
        <v>1</v>
      </c>
      <c r="D61" s="5">
        <f>B61*C61</f>
        <v>0</v>
      </c>
    </row>
    <row r="62" spans="1:6" x14ac:dyDescent="0.25">
      <c r="A62" s="1" t="s">
        <v>38</v>
      </c>
      <c r="B62" s="5"/>
      <c r="C62" s="1">
        <v>1</v>
      </c>
      <c r="D62" s="5">
        <f t="shared" ref="D62:D65" si="5">B62*C62</f>
        <v>0</v>
      </c>
    </row>
    <row r="63" spans="1:6" x14ac:dyDescent="0.25">
      <c r="A63" s="1" t="s">
        <v>39</v>
      </c>
      <c r="B63" s="5"/>
      <c r="C63" s="1">
        <v>1</v>
      </c>
      <c r="D63" s="5">
        <f t="shared" si="5"/>
        <v>0</v>
      </c>
    </row>
    <row r="64" spans="1:6" x14ac:dyDescent="0.25">
      <c r="A64" s="1" t="s">
        <v>40</v>
      </c>
      <c r="B64" s="5"/>
      <c r="C64" s="1">
        <v>1</v>
      </c>
      <c r="D64" s="5">
        <f t="shared" si="5"/>
        <v>0</v>
      </c>
    </row>
    <row r="65" spans="1:6" ht="15.75" thickBot="1" x14ac:dyDescent="0.3">
      <c r="A65" s="2"/>
      <c r="B65" s="6"/>
      <c r="C65" s="2"/>
      <c r="D65" s="5">
        <f t="shared" si="5"/>
        <v>0</v>
      </c>
    </row>
    <row r="66" spans="1:6" s="7" customFormat="1" ht="15.75" thickBot="1" x14ac:dyDescent="0.3">
      <c r="A66" s="48"/>
      <c r="B66" s="49"/>
      <c r="C66" s="50"/>
      <c r="D66" s="23">
        <f>SUM(D61:D65)</f>
        <v>0</v>
      </c>
    </row>
    <row r="67" spans="1:6" ht="15.75" thickBot="1" x14ac:dyDescent="0.3"/>
    <row r="68" spans="1:6" s="7" customFormat="1" ht="15.75" thickBot="1" x14ac:dyDescent="0.3">
      <c r="A68" s="54" t="s">
        <v>114</v>
      </c>
      <c r="B68" s="55"/>
      <c r="C68" s="56"/>
      <c r="D68" s="12">
        <f>D66+D58+D50+D37+D24+D18</f>
        <v>0</v>
      </c>
    </row>
    <row r="70" spans="1:6" s="7" customFormat="1" x14ac:dyDescent="0.25">
      <c r="A70" s="14" t="s">
        <v>13</v>
      </c>
      <c r="B70" s="8"/>
      <c r="D70" s="8"/>
    </row>
    <row r="71" spans="1:6" ht="15.75" thickBot="1" x14ac:dyDescent="0.3">
      <c r="A71" s="2" t="s">
        <v>23</v>
      </c>
      <c r="B71" s="6">
        <v>15</v>
      </c>
      <c r="C71" s="2">
        <v>1</v>
      </c>
      <c r="D71" s="6">
        <f>B71*C71</f>
        <v>15</v>
      </c>
      <c r="F71" t="s">
        <v>61</v>
      </c>
    </row>
    <row r="72" spans="1:6" ht="15.75" thickBot="1" x14ac:dyDescent="0.3">
      <c r="A72" s="51"/>
      <c r="B72" s="52"/>
      <c r="C72" s="53"/>
      <c r="D72" s="23">
        <f>D71</f>
        <v>15</v>
      </c>
    </row>
    <row r="73" spans="1:6" ht="15.75" thickBot="1" x14ac:dyDescent="0.3"/>
    <row r="74" spans="1:6" s="7" customFormat="1" ht="15.75" thickBot="1" x14ac:dyDescent="0.3">
      <c r="A74" s="57" t="s">
        <v>12</v>
      </c>
      <c r="B74" s="58"/>
      <c r="C74" s="59"/>
      <c r="D74" s="11">
        <f>D72+D68</f>
        <v>15</v>
      </c>
      <c r="F74" s="7" t="s">
        <v>68</v>
      </c>
    </row>
    <row r="76" spans="1:6" s="7" customFormat="1" x14ac:dyDescent="0.25">
      <c r="A76" s="14" t="s">
        <v>14</v>
      </c>
      <c r="B76" s="8"/>
      <c r="D76" s="8"/>
    </row>
    <row r="77" spans="1:6" x14ac:dyDescent="0.25">
      <c r="A77" s="1" t="s">
        <v>20</v>
      </c>
      <c r="B77" s="15">
        <v>0.15</v>
      </c>
      <c r="C77" s="21" t="s">
        <v>60</v>
      </c>
      <c r="D77" s="5">
        <f>D74*B77</f>
        <v>2.25</v>
      </c>
      <c r="F77" t="s">
        <v>62</v>
      </c>
    </row>
    <row r="78" spans="1:6" x14ac:dyDescent="0.25">
      <c r="A78" s="1" t="s">
        <v>21</v>
      </c>
      <c r="B78" s="15">
        <v>0.2</v>
      </c>
      <c r="C78" s="21" t="s">
        <v>60</v>
      </c>
      <c r="D78" s="5">
        <f>D74*B78</f>
        <v>3</v>
      </c>
      <c r="F78" t="s">
        <v>63</v>
      </c>
    </row>
    <row r="79" spans="1:6" ht="15.75" thickBot="1" x14ac:dyDescent="0.3">
      <c r="A79" s="2" t="s">
        <v>22</v>
      </c>
      <c r="B79" s="16">
        <v>0.1</v>
      </c>
      <c r="C79" s="21" t="s">
        <v>60</v>
      </c>
      <c r="D79" s="6">
        <f>(D78+D77+D74)*B79</f>
        <v>2.0249999999999999</v>
      </c>
      <c r="F79" t="s">
        <v>64</v>
      </c>
    </row>
    <row r="80" spans="1:6" s="7" customFormat="1" ht="15.75" thickBot="1" x14ac:dyDescent="0.3">
      <c r="A80" s="48"/>
      <c r="B80" s="49"/>
      <c r="C80" s="50"/>
      <c r="D80" s="23">
        <f>SUM(D77:D79)</f>
        <v>7.2750000000000004</v>
      </c>
    </row>
    <row r="81" spans="1:6" ht="15.75" thickBot="1" x14ac:dyDescent="0.3"/>
    <row r="82" spans="1:6" s="7" customFormat="1" ht="15.75" thickBot="1" x14ac:dyDescent="0.3">
      <c r="A82" s="39" t="s">
        <v>15</v>
      </c>
      <c r="B82" s="40"/>
      <c r="C82" s="41"/>
      <c r="D82" s="10">
        <f>D74+D80</f>
        <v>22.274999999999999</v>
      </c>
      <c r="F82" s="7" t="s">
        <v>69</v>
      </c>
    </row>
    <row r="84" spans="1:6" s="7" customFormat="1" ht="15.75" thickBot="1" x14ac:dyDescent="0.3">
      <c r="A84" s="14" t="s">
        <v>16</v>
      </c>
      <c r="B84" s="8"/>
      <c r="D84" s="8"/>
    </row>
    <row r="85" spans="1:6" ht="15.75" thickBot="1" x14ac:dyDescent="0.3">
      <c r="A85" s="1" t="s">
        <v>24</v>
      </c>
      <c r="B85" s="15">
        <v>0.2</v>
      </c>
      <c r="C85" s="22" t="s">
        <v>60</v>
      </c>
      <c r="D85" s="23">
        <f>D82*B85</f>
        <v>4.4550000000000001</v>
      </c>
    </row>
    <row r="86" spans="1:6" ht="15.75" thickBot="1" x14ac:dyDescent="0.3"/>
    <row r="87" spans="1:6" s="7" customFormat="1" ht="15.75" thickBot="1" x14ac:dyDescent="0.3">
      <c r="A87" s="42" t="s">
        <v>17</v>
      </c>
      <c r="B87" s="43"/>
      <c r="C87" s="44"/>
      <c r="D87" s="9">
        <f>D85+D82</f>
        <v>26.729999999999997</v>
      </c>
      <c r="F87" s="7" t="s">
        <v>66</v>
      </c>
    </row>
    <row r="88" spans="1:6" s="19" customFormat="1" x14ac:dyDescent="0.25">
      <c r="A88" s="17" t="s">
        <v>0</v>
      </c>
      <c r="B88" s="17"/>
      <c r="C88" s="17"/>
      <c r="D88" s="18"/>
    </row>
    <row r="90" spans="1:6" s="7" customFormat="1" ht="15.75" thickBot="1" x14ac:dyDescent="0.3">
      <c r="A90" s="14" t="s">
        <v>18</v>
      </c>
      <c r="B90" s="8"/>
      <c r="D90" s="8"/>
    </row>
    <row r="91" spans="1:6" ht="15.75" thickBot="1" x14ac:dyDescent="0.3">
      <c r="A91" s="1" t="s">
        <v>25</v>
      </c>
      <c r="B91" s="5"/>
      <c r="C91" s="22" t="s">
        <v>60</v>
      </c>
      <c r="D91" s="23">
        <f>B91</f>
        <v>0</v>
      </c>
      <c r="F91" t="s">
        <v>65</v>
      </c>
    </row>
    <row r="92" spans="1:6" ht="15.75" thickBot="1" x14ac:dyDescent="0.3"/>
    <row r="93" spans="1:6" ht="15.75" thickBot="1" x14ac:dyDescent="0.3">
      <c r="A93" s="45" t="s">
        <v>19</v>
      </c>
      <c r="B93" s="46"/>
      <c r="C93" s="47"/>
      <c r="D93" s="25">
        <f>D87+D91</f>
        <v>26.729999999999997</v>
      </c>
      <c r="F93" t="s">
        <v>67</v>
      </c>
    </row>
  </sheetData>
  <mergeCells count="14">
    <mergeCell ref="B5:D5"/>
    <mergeCell ref="A18:C18"/>
    <mergeCell ref="A24:C24"/>
    <mergeCell ref="A37:C37"/>
    <mergeCell ref="A50:C50"/>
    <mergeCell ref="A82:C82"/>
    <mergeCell ref="A87:C87"/>
    <mergeCell ref="A93:C93"/>
    <mergeCell ref="A58:C58"/>
    <mergeCell ref="A66:C66"/>
    <mergeCell ref="A72:C72"/>
    <mergeCell ref="A80:C80"/>
    <mergeCell ref="A68:C68"/>
    <mergeCell ref="A74:C7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4BB4-3AAD-406E-82B4-CC2EF31D21AD}">
  <dimension ref="A1:F93"/>
  <sheetViews>
    <sheetView workbookViewId="0">
      <selection activeCell="F3" sqref="F3"/>
    </sheetView>
  </sheetViews>
  <sheetFormatPr baseColWidth="10" defaultRowHeight="15" x14ac:dyDescent="0.25"/>
  <cols>
    <col min="1" max="1" width="34.28515625" customWidth="1"/>
  </cols>
  <sheetData>
    <row r="1" spans="1:6" ht="36" x14ac:dyDescent="0.55000000000000004">
      <c r="A1" s="3" t="s">
        <v>141</v>
      </c>
      <c r="B1" s="4"/>
      <c r="D1" s="4"/>
    </row>
    <row r="2" spans="1:6" x14ac:dyDescent="0.25">
      <c r="B2" s="4"/>
      <c r="D2" s="4"/>
    </row>
    <row r="3" spans="1:6" x14ac:dyDescent="0.25">
      <c r="A3" t="s">
        <v>0</v>
      </c>
      <c r="B3" s="4"/>
      <c r="D3" s="4"/>
    </row>
    <row r="4" spans="1:6" x14ac:dyDescent="0.25">
      <c r="B4" s="4"/>
      <c r="D4" s="4"/>
    </row>
    <row r="5" spans="1:6" x14ac:dyDescent="0.25">
      <c r="A5" s="13" t="s">
        <v>1</v>
      </c>
      <c r="B5" s="60" t="s">
        <v>90</v>
      </c>
      <c r="C5" s="61"/>
      <c r="D5" s="61"/>
      <c r="E5" s="7"/>
      <c r="F5" t="s">
        <v>70</v>
      </c>
    </row>
    <row r="6" spans="1:6" x14ac:dyDescent="0.25">
      <c r="A6" t="s">
        <v>2</v>
      </c>
      <c r="B6" s="4"/>
      <c r="D6" s="4"/>
      <c r="F6" t="s">
        <v>88</v>
      </c>
    </row>
    <row r="7" spans="1:6" x14ac:dyDescent="0.25">
      <c r="B7" s="4"/>
      <c r="D7" s="4"/>
      <c r="F7" t="s">
        <v>89</v>
      </c>
    </row>
    <row r="8" spans="1:6" x14ac:dyDescent="0.25">
      <c r="A8" s="7"/>
      <c r="B8" s="8" t="s">
        <v>3</v>
      </c>
      <c r="C8" s="7" t="s">
        <v>4</v>
      </c>
      <c r="D8" s="8" t="s">
        <v>5</v>
      </c>
      <c r="E8" s="7"/>
    </row>
    <row r="9" spans="1:6" x14ac:dyDescent="0.25">
      <c r="B9" s="4"/>
      <c r="D9" s="4"/>
    </row>
    <row r="10" spans="1:6" x14ac:dyDescent="0.25">
      <c r="A10" s="14" t="s">
        <v>6</v>
      </c>
      <c r="B10" s="4"/>
      <c r="D10" s="4"/>
    </row>
    <row r="11" spans="1:6" x14ac:dyDescent="0.25">
      <c r="A11" s="1" t="s">
        <v>71</v>
      </c>
      <c r="B11" s="5">
        <v>1.8</v>
      </c>
      <c r="C11" s="1">
        <v>1</v>
      </c>
      <c r="D11" s="5">
        <f>B11*C11</f>
        <v>1.8</v>
      </c>
    </row>
    <row r="12" spans="1:6" x14ac:dyDescent="0.25">
      <c r="A12" s="1" t="s">
        <v>72</v>
      </c>
      <c r="B12" s="5">
        <v>1.2</v>
      </c>
      <c r="C12" s="1">
        <v>1.5</v>
      </c>
      <c r="D12" s="5">
        <f t="shared" ref="D12:D17" si="0">B12*C12</f>
        <v>1.7999999999999998</v>
      </c>
    </row>
    <row r="13" spans="1:6" x14ac:dyDescent="0.25">
      <c r="A13" s="1"/>
      <c r="B13" s="5"/>
      <c r="C13" s="1">
        <v>1</v>
      </c>
      <c r="D13" s="5">
        <f t="shared" si="0"/>
        <v>0</v>
      </c>
    </row>
    <row r="14" spans="1:6" x14ac:dyDescent="0.25">
      <c r="A14" s="1"/>
      <c r="B14" s="5"/>
      <c r="C14" s="1">
        <v>1</v>
      </c>
      <c r="D14" s="5">
        <f t="shared" si="0"/>
        <v>0</v>
      </c>
    </row>
    <row r="15" spans="1:6" x14ac:dyDescent="0.25">
      <c r="A15" s="1"/>
      <c r="B15" s="5"/>
      <c r="C15" s="1">
        <v>1</v>
      </c>
      <c r="D15" s="5">
        <f t="shared" si="0"/>
        <v>0</v>
      </c>
    </row>
    <row r="16" spans="1:6" x14ac:dyDescent="0.25">
      <c r="A16" s="1"/>
      <c r="B16" s="5"/>
      <c r="C16" s="1">
        <v>1</v>
      </c>
      <c r="D16" s="5">
        <f t="shared" si="0"/>
        <v>0</v>
      </c>
    </row>
    <row r="17" spans="1:6" ht="15.75" thickBot="1" x14ac:dyDescent="0.3">
      <c r="A17" s="2"/>
      <c r="B17" s="6"/>
      <c r="C17" s="2">
        <v>1</v>
      </c>
      <c r="D17" s="5">
        <f t="shared" si="0"/>
        <v>0</v>
      </c>
    </row>
    <row r="18" spans="1:6" ht="15.75" thickBot="1" x14ac:dyDescent="0.3">
      <c r="A18" s="48"/>
      <c r="B18" s="49"/>
      <c r="C18" s="49"/>
      <c r="D18" s="20">
        <f>SUM(D11:D17)</f>
        <v>3.5999999999999996</v>
      </c>
      <c r="E18" s="7"/>
    </row>
    <row r="19" spans="1:6" x14ac:dyDescent="0.25">
      <c r="B19" s="4"/>
      <c r="D19" s="4"/>
    </row>
    <row r="20" spans="1:6" x14ac:dyDescent="0.25">
      <c r="A20" s="14" t="s">
        <v>7</v>
      </c>
      <c r="B20" s="4"/>
      <c r="D20" s="4"/>
    </row>
    <row r="21" spans="1:6" x14ac:dyDescent="0.25">
      <c r="A21" s="1" t="s">
        <v>26</v>
      </c>
      <c r="B21" s="5">
        <v>7.6</v>
      </c>
      <c r="C21" s="1">
        <v>50</v>
      </c>
      <c r="D21" s="5">
        <f>B21/C21</f>
        <v>0.152</v>
      </c>
      <c r="F21" t="s">
        <v>73</v>
      </c>
    </row>
    <row r="22" spans="1:6" x14ac:dyDescent="0.25">
      <c r="A22" s="1" t="s">
        <v>26</v>
      </c>
      <c r="B22" s="5">
        <v>12.3</v>
      </c>
      <c r="C22" s="1">
        <v>100</v>
      </c>
      <c r="D22" s="5">
        <f t="shared" ref="D22:D23" si="1">B22/C22</f>
        <v>0.12300000000000001</v>
      </c>
      <c r="F22" t="s">
        <v>74</v>
      </c>
    </row>
    <row r="23" spans="1:6" ht="15.75" thickBot="1" x14ac:dyDescent="0.3">
      <c r="A23" s="2"/>
      <c r="B23" s="6"/>
      <c r="C23" s="2">
        <v>1</v>
      </c>
      <c r="D23" s="5">
        <f t="shared" si="1"/>
        <v>0</v>
      </c>
    </row>
    <row r="24" spans="1:6" ht="15.75" thickBot="1" x14ac:dyDescent="0.3">
      <c r="A24" s="48"/>
      <c r="B24" s="49"/>
      <c r="C24" s="49"/>
      <c r="D24" s="20">
        <f>SUM(D21:D23)</f>
        <v>0.27500000000000002</v>
      </c>
      <c r="E24" s="7"/>
    </row>
    <row r="25" spans="1:6" x14ac:dyDescent="0.25">
      <c r="B25" s="4"/>
      <c r="D25" s="4"/>
    </row>
    <row r="26" spans="1:6" x14ac:dyDescent="0.25">
      <c r="A26" s="14" t="s">
        <v>8</v>
      </c>
      <c r="B26" s="4"/>
      <c r="D26" s="4"/>
    </row>
    <row r="27" spans="1:6" x14ac:dyDescent="0.25">
      <c r="A27" s="1" t="s">
        <v>75</v>
      </c>
      <c r="B27" s="5">
        <v>250</v>
      </c>
      <c r="C27" s="1">
        <v>200</v>
      </c>
      <c r="D27" s="5">
        <f>B27/C27</f>
        <v>1.25</v>
      </c>
      <c r="F27" t="s">
        <v>77</v>
      </c>
    </row>
    <row r="28" spans="1:6" x14ac:dyDescent="0.25">
      <c r="A28" s="1" t="s">
        <v>76</v>
      </c>
      <c r="B28" s="5">
        <v>100</v>
      </c>
      <c r="C28" s="1">
        <v>200</v>
      </c>
      <c r="D28" s="5">
        <f t="shared" ref="D28:D36" si="2">B28/C28</f>
        <v>0.5</v>
      </c>
      <c r="F28" t="s">
        <v>78</v>
      </c>
    </row>
    <row r="29" spans="1:6" x14ac:dyDescent="0.25">
      <c r="A29" s="1" t="s">
        <v>79</v>
      </c>
      <c r="B29" s="5">
        <v>8</v>
      </c>
      <c r="C29" s="1">
        <v>50</v>
      </c>
      <c r="D29" s="5">
        <f t="shared" si="2"/>
        <v>0.16</v>
      </c>
      <c r="F29" t="s">
        <v>80</v>
      </c>
    </row>
    <row r="30" spans="1:6" x14ac:dyDescent="0.25">
      <c r="A30" s="1" t="s">
        <v>81</v>
      </c>
      <c r="B30" s="5">
        <v>5</v>
      </c>
      <c r="C30" s="1">
        <v>50</v>
      </c>
      <c r="D30" s="5">
        <f t="shared" si="2"/>
        <v>0.1</v>
      </c>
      <c r="F30" t="s">
        <v>82</v>
      </c>
    </row>
    <row r="31" spans="1:6" x14ac:dyDescent="0.25">
      <c r="A31" s="1" t="s">
        <v>83</v>
      </c>
      <c r="B31" s="5">
        <v>20</v>
      </c>
      <c r="C31" s="1">
        <v>400</v>
      </c>
      <c r="D31" s="5">
        <f t="shared" si="2"/>
        <v>0.05</v>
      </c>
      <c r="F31" t="s">
        <v>84</v>
      </c>
    </row>
    <row r="32" spans="1:6" x14ac:dyDescent="0.25">
      <c r="A32" s="1" t="s">
        <v>49</v>
      </c>
      <c r="B32" s="5">
        <v>200</v>
      </c>
      <c r="C32" s="1">
        <v>800</v>
      </c>
      <c r="D32" s="5">
        <f t="shared" si="2"/>
        <v>0.25</v>
      </c>
      <c r="F32" t="s">
        <v>85</v>
      </c>
    </row>
    <row r="33" spans="1:6" x14ac:dyDescent="0.25">
      <c r="A33" s="1" t="s">
        <v>86</v>
      </c>
      <c r="B33" s="5">
        <v>50</v>
      </c>
      <c r="C33" s="1">
        <v>100</v>
      </c>
      <c r="D33" s="5">
        <f t="shared" si="2"/>
        <v>0.5</v>
      </c>
      <c r="F33" t="s">
        <v>87</v>
      </c>
    </row>
    <row r="34" spans="1:6" x14ac:dyDescent="0.25">
      <c r="A34" s="1" t="s">
        <v>91</v>
      </c>
      <c r="B34" s="5">
        <v>0.05</v>
      </c>
      <c r="C34" s="1">
        <v>2</v>
      </c>
      <c r="D34" s="5">
        <f t="shared" si="2"/>
        <v>2.5000000000000001E-2</v>
      </c>
      <c r="F34" t="s">
        <v>92</v>
      </c>
    </row>
    <row r="35" spans="1:6" x14ac:dyDescent="0.25">
      <c r="A35" s="1" t="s">
        <v>112</v>
      </c>
      <c r="B35" s="5">
        <v>100</v>
      </c>
      <c r="C35" s="1">
        <v>200</v>
      </c>
      <c r="D35" s="5">
        <f t="shared" si="2"/>
        <v>0.5</v>
      </c>
      <c r="F35" t="s">
        <v>113</v>
      </c>
    </row>
    <row r="36" spans="1:6" ht="15.75" thickBot="1" x14ac:dyDescent="0.3">
      <c r="A36" s="2"/>
      <c r="B36" s="6"/>
      <c r="C36" s="2">
        <v>1</v>
      </c>
      <c r="D36" s="5">
        <f t="shared" si="2"/>
        <v>0</v>
      </c>
    </row>
    <row r="37" spans="1:6" ht="15.75" thickBot="1" x14ac:dyDescent="0.3">
      <c r="A37" s="48"/>
      <c r="B37" s="49"/>
      <c r="C37" s="50"/>
      <c r="D37" s="23">
        <f>SUM(D27:D36)</f>
        <v>3.3349999999999995</v>
      </c>
      <c r="E37" s="7"/>
    </row>
    <row r="38" spans="1:6" x14ac:dyDescent="0.25">
      <c r="B38" s="4"/>
      <c r="D38" s="4"/>
    </row>
    <row r="39" spans="1:6" x14ac:dyDescent="0.25">
      <c r="A39" s="14" t="s">
        <v>9</v>
      </c>
      <c r="B39" s="8"/>
      <c r="C39" s="7"/>
      <c r="D39" s="8"/>
      <c r="E39" s="7"/>
    </row>
    <row r="40" spans="1:6" x14ac:dyDescent="0.25">
      <c r="A40" s="1" t="s">
        <v>32</v>
      </c>
      <c r="B40" s="5">
        <v>600</v>
      </c>
      <c r="C40" s="1">
        <v>200</v>
      </c>
      <c r="D40" s="5">
        <f>B40/C40</f>
        <v>3</v>
      </c>
      <c r="F40" t="s">
        <v>93</v>
      </c>
    </row>
    <row r="41" spans="1:6" x14ac:dyDescent="0.25">
      <c r="A41" s="1" t="s">
        <v>43</v>
      </c>
      <c r="B41" s="5">
        <v>120</v>
      </c>
      <c r="C41" s="1">
        <v>200</v>
      </c>
      <c r="D41" s="5">
        <f t="shared" ref="D41:D49" si="3">B41/C41</f>
        <v>0.6</v>
      </c>
      <c r="F41" t="s">
        <v>94</v>
      </c>
    </row>
    <row r="42" spans="1:6" x14ac:dyDescent="0.25">
      <c r="A42" s="1" t="s">
        <v>44</v>
      </c>
      <c r="B42" s="5">
        <v>40</v>
      </c>
      <c r="C42" s="1">
        <v>200</v>
      </c>
      <c r="D42" s="5">
        <f t="shared" si="3"/>
        <v>0.2</v>
      </c>
      <c r="F42" t="s">
        <v>95</v>
      </c>
    </row>
    <row r="43" spans="1:6" x14ac:dyDescent="0.25">
      <c r="A43" s="1" t="s">
        <v>41</v>
      </c>
      <c r="B43" s="5">
        <v>200</v>
      </c>
      <c r="C43" s="1">
        <v>200</v>
      </c>
      <c r="D43" s="5">
        <f t="shared" si="3"/>
        <v>1</v>
      </c>
      <c r="F43" t="s">
        <v>96</v>
      </c>
    </row>
    <row r="44" spans="1:6" x14ac:dyDescent="0.25">
      <c r="A44" s="1" t="s">
        <v>42</v>
      </c>
      <c r="B44" s="5">
        <v>150</v>
      </c>
      <c r="C44" s="1">
        <v>200</v>
      </c>
      <c r="D44" s="5">
        <f t="shared" si="3"/>
        <v>0.75</v>
      </c>
      <c r="F44" t="s">
        <v>97</v>
      </c>
    </row>
    <row r="45" spans="1:6" x14ac:dyDescent="0.25">
      <c r="A45" s="1" t="s">
        <v>98</v>
      </c>
      <c r="B45" s="5">
        <v>20</v>
      </c>
      <c r="C45" s="1">
        <v>200</v>
      </c>
      <c r="D45" s="5">
        <f t="shared" si="3"/>
        <v>0.1</v>
      </c>
      <c r="F45" t="s">
        <v>100</v>
      </c>
    </row>
    <row r="46" spans="1:6" x14ac:dyDescent="0.25">
      <c r="A46" s="1" t="s">
        <v>99</v>
      </c>
      <c r="B46" s="5">
        <v>240</v>
      </c>
      <c r="C46" s="1">
        <v>200</v>
      </c>
      <c r="D46" s="5">
        <f t="shared" si="3"/>
        <v>1.2</v>
      </c>
      <c r="F46" t="s">
        <v>101</v>
      </c>
    </row>
    <row r="47" spans="1:6" x14ac:dyDescent="0.25">
      <c r="A47" s="1"/>
      <c r="B47" s="5"/>
      <c r="C47" s="1">
        <v>1</v>
      </c>
      <c r="D47" s="5">
        <f t="shared" si="3"/>
        <v>0</v>
      </c>
    </row>
    <row r="48" spans="1:6" x14ac:dyDescent="0.25">
      <c r="A48" s="1"/>
      <c r="B48" s="5"/>
      <c r="C48" s="1">
        <v>1</v>
      </c>
      <c r="D48" s="5">
        <f t="shared" si="3"/>
        <v>0</v>
      </c>
    </row>
    <row r="49" spans="1:6" ht="15.75" thickBot="1" x14ac:dyDescent="0.3">
      <c r="A49" s="2"/>
      <c r="B49" s="6"/>
      <c r="C49" s="2">
        <v>1</v>
      </c>
      <c r="D49" s="5">
        <f t="shared" si="3"/>
        <v>0</v>
      </c>
    </row>
    <row r="50" spans="1:6" ht="15.75" thickBot="1" x14ac:dyDescent="0.3">
      <c r="A50" s="48"/>
      <c r="B50" s="49"/>
      <c r="C50" s="50"/>
      <c r="D50" s="23">
        <f>SUM(D40:D49)</f>
        <v>6.8500000000000005</v>
      </c>
      <c r="E50" s="7"/>
    </row>
    <row r="51" spans="1:6" x14ac:dyDescent="0.25">
      <c r="B51" s="4"/>
      <c r="D51" s="4"/>
    </row>
    <row r="52" spans="1:6" x14ac:dyDescent="0.25">
      <c r="A52" s="14" t="s">
        <v>10</v>
      </c>
      <c r="B52" s="8"/>
      <c r="C52" s="7"/>
      <c r="D52" s="8"/>
      <c r="E52" s="7"/>
    </row>
    <row r="53" spans="1:6" x14ac:dyDescent="0.25">
      <c r="A53" s="1" t="s">
        <v>33</v>
      </c>
      <c r="B53" s="5">
        <v>120</v>
      </c>
      <c r="C53" s="1">
        <v>200</v>
      </c>
      <c r="D53" s="5">
        <f>B53/C53</f>
        <v>0.6</v>
      </c>
      <c r="F53" t="s">
        <v>102</v>
      </c>
    </row>
    <row r="54" spans="1:6" x14ac:dyDescent="0.25">
      <c r="A54" s="1" t="s">
        <v>34</v>
      </c>
      <c r="B54" s="5">
        <v>30</v>
      </c>
      <c r="C54" s="1">
        <v>500</v>
      </c>
      <c r="D54" s="5">
        <f t="shared" ref="D54:D57" si="4">B54/C54</f>
        <v>0.06</v>
      </c>
      <c r="F54" t="s">
        <v>103</v>
      </c>
    </row>
    <row r="55" spans="1:6" x14ac:dyDescent="0.25">
      <c r="A55" s="1" t="s">
        <v>55</v>
      </c>
      <c r="B55" s="5">
        <v>40</v>
      </c>
      <c r="C55" s="1">
        <v>200</v>
      </c>
      <c r="D55" s="5">
        <f t="shared" si="4"/>
        <v>0.2</v>
      </c>
      <c r="F55" t="s">
        <v>104</v>
      </c>
    </row>
    <row r="56" spans="1:6" x14ac:dyDescent="0.25">
      <c r="A56" s="1"/>
      <c r="B56" s="5"/>
      <c r="C56" s="1">
        <v>1</v>
      </c>
      <c r="D56" s="5">
        <f t="shared" si="4"/>
        <v>0</v>
      </c>
    </row>
    <row r="57" spans="1:6" ht="15.75" thickBot="1" x14ac:dyDescent="0.3">
      <c r="A57" s="2"/>
      <c r="B57" s="6"/>
      <c r="C57" s="2">
        <v>1</v>
      </c>
      <c r="D57" s="5">
        <f t="shared" si="4"/>
        <v>0</v>
      </c>
    </row>
    <row r="58" spans="1:6" ht="15.75" thickBot="1" x14ac:dyDescent="0.3">
      <c r="A58" s="48"/>
      <c r="B58" s="49"/>
      <c r="C58" s="50"/>
      <c r="D58" s="23">
        <f>SUM(D53:D57)</f>
        <v>0.85999999999999988</v>
      </c>
      <c r="E58" s="7"/>
    </row>
    <row r="59" spans="1:6" x14ac:dyDescent="0.25">
      <c r="B59" s="4"/>
      <c r="D59" s="4"/>
    </row>
    <row r="60" spans="1:6" x14ac:dyDescent="0.25">
      <c r="A60" s="14" t="s">
        <v>11</v>
      </c>
      <c r="B60" s="8"/>
      <c r="C60" s="7"/>
      <c r="D60" s="8"/>
      <c r="E60" s="7"/>
    </row>
    <row r="61" spans="1:6" x14ac:dyDescent="0.25">
      <c r="A61" s="1" t="s">
        <v>37</v>
      </c>
      <c r="B61" s="5">
        <v>0.8</v>
      </c>
      <c r="C61" s="1">
        <v>1</v>
      </c>
      <c r="D61" s="5">
        <f>B61*C61</f>
        <v>0.8</v>
      </c>
    </row>
    <row r="62" spans="1:6" x14ac:dyDescent="0.25">
      <c r="A62" s="1" t="s">
        <v>38</v>
      </c>
      <c r="B62" s="5">
        <v>0.05</v>
      </c>
      <c r="C62" s="1">
        <v>2</v>
      </c>
      <c r="D62" s="5">
        <f t="shared" ref="D62:D65" si="5">B62*C62</f>
        <v>0.1</v>
      </c>
    </row>
    <row r="63" spans="1:6" x14ac:dyDescent="0.25">
      <c r="A63" s="1" t="s">
        <v>39</v>
      </c>
      <c r="B63" s="5">
        <v>0.05</v>
      </c>
      <c r="C63" s="1">
        <v>1</v>
      </c>
      <c r="D63" s="5">
        <f t="shared" si="5"/>
        <v>0.05</v>
      </c>
    </row>
    <row r="64" spans="1:6" x14ac:dyDescent="0.25">
      <c r="A64" s="1" t="s">
        <v>40</v>
      </c>
      <c r="B64" s="5">
        <v>0.15</v>
      </c>
      <c r="C64" s="1">
        <v>1</v>
      </c>
      <c r="D64" s="5">
        <f t="shared" si="5"/>
        <v>0.15</v>
      </c>
      <c r="F64" t="s">
        <v>92</v>
      </c>
    </row>
    <row r="65" spans="1:6" ht="15.75" thickBot="1" x14ac:dyDescent="0.3">
      <c r="A65" s="2"/>
      <c r="B65" s="6"/>
      <c r="C65" s="2"/>
      <c r="D65" s="5">
        <f t="shared" si="5"/>
        <v>0</v>
      </c>
    </row>
    <row r="66" spans="1:6" ht="15.75" thickBot="1" x14ac:dyDescent="0.3">
      <c r="A66" s="48"/>
      <c r="B66" s="49"/>
      <c r="C66" s="50"/>
      <c r="D66" s="23">
        <f>SUM(D61:D65)</f>
        <v>1.1000000000000001</v>
      </c>
      <c r="E66" s="7"/>
    </row>
    <row r="67" spans="1:6" ht="15.75" thickBot="1" x14ac:dyDescent="0.3">
      <c r="B67" s="4"/>
      <c r="D67" s="4"/>
    </row>
    <row r="68" spans="1:6" ht="15.75" thickBot="1" x14ac:dyDescent="0.3">
      <c r="A68" s="54" t="s">
        <v>114</v>
      </c>
      <c r="B68" s="55"/>
      <c r="C68" s="56"/>
      <c r="D68" s="12">
        <f>D66+D58+D50+D37+D24+D18</f>
        <v>16.02</v>
      </c>
      <c r="E68" s="7"/>
    </row>
    <row r="69" spans="1:6" x14ac:dyDescent="0.25">
      <c r="B69" s="4"/>
      <c r="D69" s="4"/>
    </row>
    <row r="70" spans="1:6" x14ac:dyDescent="0.25">
      <c r="A70" s="14" t="s">
        <v>13</v>
      </c>
      <c r="B70" s="8"/>
      <c r="C70" s="7"/>
      <c r="D70" s="8"/>
      <c r="E70" s="7"/>
    </row>
    <row r="71" spans="1:6" ht="15.75" thickBot="1" x14ac:dyDescent="0.3">
      <c r="A71" s="2" t="s">
        <v>23</v>
      </c>
      <c r="B71" s="6">
        <v>15</v>
      </c>
      <c r="C71" s="2">
        <v>0.75</v>
      </c>
      <c r="D71" s="6">
        <f>B71*C71</f>
        <v>11.25</v>
      </c>
      <c r="F71" t="s">
        <v>138</v>
      </c>
    </row>
    <row r="72" spans="1:6" ht="15.75" thickBot="1" x14ac:dyDescent="0.3">
      <c r="A72" s="51"/>
      <c r="B72" s="52"/>
      <c r="C72" s="53"/>
      <c r="D72" s="23">
        <f>D71</f>
        <v>11.25</v>
      </c>
    </row>
    <row r="73" spans="1:6" ht="15.75" thickBot="1" x14ac:dyDescent="0.3">
      <c r="B73" s="4"/>
      <c r="D73" s="4"/>
    </row>
    <row r="74" spans="1:6" ht="15.75" thickBot="1" x14ac:dyDescent="0.3">
      <c r="A74" s="57" t="s">
        <v>12</v>
      </c>
      <c r="B74" s="58"/>
      <c r="C74" s="59"/>
      <c r="D74" s="11">
        <f>D72+D68</f>
        <v>27.27</v>
      </c>
      <c r="E74" s="7"/>
    </row>
    <row r="75" spans="1:6" x14ac:dyDescent="0.25">
      <c r="B75" s="4"/>
      <c r="D75" s="4"/>
    </row>
    <row r="76" spans="1:6" x14ac:dyDescent="0.25">
      <c r="A76" s="14" t="s">
        <v>14</v>
      </c>
      <c r="B76" s="8"/>
      <c r="C76" s="7"/>
      <c r="D76" s="8"/>
      <c r="E76" s="7"/>
    </row>
    <row r="77" spans="1:6" x14ac:dyDescent="0.25">
      <c r="A77" s="1" t="s">
        <v>20</v>
      </c>
      <c r="B77" s="15">
        <v>0.15</v>
      </c>
      <c r="C77" s="21" t="s">
        <v>60</v>
      </c>
      <c r="D77" s="5">
        <f>D74*B77</f>
        <v>4.0904999999999996</v>
      </c>
      <c r="F77" t="s">
        <v>105</v>
      </c>
    </row>
    <row r="78" spans="1:6" x14ac:dyDescent="0.25">
      <c r="A78" s="1" t="s">
        <v>21</v>
      </c>
      <c r="B78" s="15">
        <v>0.1</v>
      </c>
      <c r="C78" s="21" t="s">
        <v>60</v>
      </c>
      <c r="D78" s="5">
        <f>D74*B78</f>
        <v>2.7270000000000003</v>
      </c>
      <c r="F78" t="s">
        <v>106</v>
      </c>
    </row>
    <row r="79" spans="1:6" ht="15.75" thickBot="1" x14ac:dyDescent="0.3">
      <c r="A79" s="2" t="s">
        <v>22</v>
      </c>
      <c r="B79" s="16">
        <v>0</v>
      </c>
      <c r="C79" s="21" t="s">
        <v>60</v>
      </c>
      <c r="D79" s="6">
        <f>(D78+D77+D74)*B79</f>
        <v>0</v>
      </c>
      <c r="F79" t="s">
        <v>107</v>
      </c>
    </row>
    <row r="80" spans="1:6" ht="15.75" thickBot="1" x14ac:dyDescent="0.3">
      <c r="A80" s="48"/>
      <c r="B80" s="49"/>
      <c r="C80" s="50"/>
      <c r="D80" s="23">
        <f>SUM(D77:D79)</f>
        <v>6.8174999999999999</v>
      </c>
      <c r="E80" s="7"/>
    </row>
    <row r="81" spans="1:6" ht="15.75" thickBot="1" x14ac:dyDescent="0.3">
      <c r="B81" s="4"/>
      <c r="D81" s="4"/>
    </row>
    <row r="82" spans="1:6" ht="15.75" thickBot="1" x14ac:dyDescent="0.3">
      <c r="A82" s="39" t="s">
        <v>15</v>
      </c>
      <c r="B82" s="40"/>
      <c r="C82" s="41"/>
      <c r="D82" s="10">
        <f>D74+D80</f>
        <v>34.087499999999999</v>
      </c>
      <c r="E82" s="7"/>
    </row>
    <row r="83" spans="1:6" x14ac:dyDescent="0.25">
      <c r="B83" s="4"/>
      <c r="D83" s="4"/>
    </row>
    <row r="84" spans="1:6" x14ac:dyDescent="0.25">
      <c r="A84" s="14" t="s">
        <v>16</v>
      </c>
      <c r="B84" s="8"/>
      <c r="C84" s="7"/>
      <c r="D84" s="8"/>
      <c r="E84" s="7"/>
    </row>
    <row r="85" spans="1:6" x14ac:dyDescent="0.25">
      <c r="A85" s="1" t="s">
        <v>24</v>
      </c>
      <c r="B85" s="15">
        <v>0.2</v>
      </c>
      <c r="C85" s="22" t="s">
        <v>60</v>
      </c>
      <c r="D85" s="24">
        <f>D82*B85</f>
        <v>6.8174999999999999</v>
      </c>
      <c r="F85" t="s">
        <v>108</v>
      </c>
    </row>
    <row r="86" spans="1:6" ht="15.75" thickBot="1" x14ac:dyDescent="0.3">
      <c r="B86" s="4"/>
      <c r="D86" s="4"/>
    </row>
    <row r="87" spans="1:6" ht="15.75" thickBot="1" x14ac:dyDescent="0.3">
      <c r="A87" s="42" t="s">
        <v>17</v>
      </c>
      <c r="B87" s="43"/>
      <c r="C87" s="44"/>
      <c r="D87" s="9">
        <f>D85+D82</f>
        <v>40.905000000000001</v>
      </c>
      <c r="E87" s="7"/>
      <c r="F87" s="7" t="s">
        <v>109</v>
      </c>
    </row>
    <row r="88" spans="1:6" x14ac:dyDescent="0.25">
      <c r="A88" s="17" t="s">
        <v>0</v>
      </c>
      <c r="B88" s="17"/>
      <c r="C88" s="17"/>
      <c r="D88" s="18"/>
      <c r="E88" s="19"/>
    </row>
    <row r="89" spans="1:6" x14ac:dyDescent="0.25">
      <c r="B89" s="4"/>
      <c r="D89" s="4"/>
    </row>
    <row r="90" spans="1:6" x14ac:dyDescent="0.25">
      <c r="A90" s="14" t="s">
        <v>18</v>
      </c>
      <c r="B90" s="8"/>
      <c r="C90" s="7"/>
      <c r="D90" s="8"/>
      <c r="E90" s="7"/>
    </row>
    <row r="91" spans="1:6" x14ac:dyDescent="0.25">
      <c r="A91" s="1" t="s">
        <v>26</v>
      </c>
      <c r="B91" s="5">
        <v>3.9</v>
      </c>
      <c r="C91" s="22" t="s">
        <v>60</v>
      </c>
      <c r="D91" s="24">
        <f>B91</f>
        <v>3.9</v>
      </c>
      <c r="F91" t="s">
        <v>111</v>
      </c>
    </row>
    <row r="92" spans="1:6" ht="15.75" thickBot="1" x14ac:dyDescent="0.3">
      <c r="B92" s="4"/>
      <c r="D92" s="4"/>
    </row>
    <row r="93" spans="1:6" ht="15.75" thickBot="1" x14ac:dyDescent="0.3">
      <c r="A93" s="45" t="s">
        <v>19</v>
      </c>
      <c r="B93" s="46"/>
      <c r="C93" s="47"/>
      <c r="D93" s="25">
        <f>D87+D91</f>
        <v>44.805</v>
      </c>
      <c r="F93" t="s">
        <v>110</v>
      </c>
    </row>
  </sheetData>
  <mergeCells count="14">
    <mergeCell ref="A58:C58"/>
    <mergeCell ref="B5:D5"/>
    <mergeCell ref="A18:C18"/>
    <mergeCell ref="A24:C24"/>
    <mergeCell ref="A37:C37"/>
    <mergeCell ref="A50:C50"/>
    <mergeCell ref="A87:C87"/>
    <mergeCell ref="A93:C93"/>
    <mergeCell ref="A66:C66"/>
    <mergeCell ref="A68:C68"/>
    <mergeCell ref="A72:C72"/>
    <mergeCell ref="A74:C74"/>
    <mergeCell ref="A80:C80"/>
    <mergeCell ref="A82:C8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0147-950E-4B56-B0B4-AC278A582E2F}">
  <dimension ref="A1:F96"/>
  <sheetViews>
    <sheetView workbookViewId="0">
      <selection activeCell="F5" sqref="F5"/>
    </sheetView>
  </sheetViews>
  <sheetFormatPr baseColWidth="10" defaultRowHeight="15" x14ac:dyDescent="0.25"/>
  <cols>
    <col min="1" max="1" width="34.28515625" customWidth="1"/>
    <col min="2" max="2" width="11.42578125" style="4"/>
    <col min="4" max="4" width="11.42578125" style="4"/>
  </cols>
  <sheetData>
    <row r="1" spans="1:6" ht="36" x14ac:dyDescent="0.55000000000000004">
      <c r="A1" s="3" t="s">
        <v>141</v>
      </c>
      <c r="C1" s="4"/>
      <c r="E1" s="4"/>
    </row>
    <row r="2" spans="1:6" x14ac:dyDescent="0.25">
      <c r="C2" s="4"/>
      <c r="E2" s="4"/>
    </row>
    <row r="3" spans="1:6" x14ac:dyDescent="0.25">
      <c r="A3" t="s">
        <v>0</v>
      </c>
      <c r="C3" s="4"/>
      <c r="E3" s="4"/>
    </row>
    <row r="4" spans="1:6" x14ac:dyDescent="0.25">
      <c r="C4" s="4"/>
      <c r="E4" s="4"/>
    </row>
    <row r="5" spans="1:6" x14ac:dyDescent="0.25">
      <c r="A5" s="13" t="s">
        <v>1</v>
      </c>
      <c r="B5" s="60" t="s">
        <v>53</v>
      </c>
      <c r="C5" s="60"/>
      <c r="D5" s="61"/>
      <c r="E5" s="61"/>
      <c r="F5" s="7"/>
    </row>
    <row r="6" spans="1:6" x14ac:dyDescent="0.25">
      <c r="A6" t="s">
        <v>2</v>
      </c>
      <c r="C6" s="4"/>
      <c r="E6" s="4"/>
    </row>
    <row r="7" spans="1:6" x14ac:dyDescent="0.25">
      <c r="C7" s="4"/>
      <c r="E7" s="4"/>
    </row>
    <row r="9" spans="1:6" x14ac:dyDescent="0.25">
      <c r="A9" s="14" t="s">
        <v>117</v>
      </c>
    </row>
    <row r="10" spans="1:6" x14ac:dyDescent="0.25">
      <c r="A10" s="64" t="s">
        <v>118</v>
      </c>
      <c r="B10" s="65"/>
      <c r="C10" s="1">
        <v>365</v>
      </c>
      <c r="F10" t="s">
        <v>124</v>
      </c>
    </row>
    <row r="11" spans="1:6" x14ac:dyDescent="0.25">
      <c r="A11" s="64" t="s">
        <v>119</v>
      </c>
      <c r="B11" s="65"/>
      <c r="C11" s="1">
        <v>104</v>
      </c>
      <c r="F11" t="s">
        <v>125</v>
      </c>
    </row>
    <row r="12" spans="1:6" x14ac:dyDescent="0.25">
      <c r="A12" s="64" t="s">
        <v>120</v>
      </c>
      <c r="B12" s="65"/>
      <c r="C12" s="1">
        <v>9</v>
      </c>
      <c r="F12" t="s">
        <v>126</v>
      </c>
    </row>
    <row r="13" spans="1:6" x14ac:dyDescent="0.25">
      <c r="A13" s="64" t="s">
        <v>121</v>
      </c>
      <c r="B13" s="65"/>
      <c r="C13" s="1">
        <v>20</v>
      </c>
      <c r="F13" t="s">
        <v>127</v>
      </c>
    </row>
    <row r="14" spans="1:6" x14ac:dyDescent="0.25">
      <c r="A14" s="64" t="s">
        <v>122</v>
      </c>
      <c r="B14" s="65"/>
      <c r="C14" s="1">
        <v>14</v>
      </c>
      <c r="F14" t="s">
        <v>128</v>
      </c>
    </row>
    <row r="15" spans="1:6" x14ac:dyDescent="0.25">
      <c r="A15" s="62" t="s">
        <v>130</v>
      </c>
      <c r="B15" s="63"/>
      <c r="C15" s="36">
        <f>C10-C11-C12-C13-C14</f>
        <v>218</v>
      </c>
    </row>
    <row r="16" spans="1:6" x14ac:dyDescent="0.25">
      <c r="A16" s="64" t="s">
        <v>123</v>
      </c>
      <c r="B16" s="65"/>
      <c r="C16" s="1">
        <v>6</v>
      </c>
      <c r="F16" t="s">
        <v>129</v>
      </c>
    </row>
    <row r="17" spans="1:6" s="7" customFormat="1" ht="15.75" thickBot="1" x14ac:dyDescent="0.3">
      <c r="A17" s="66" t="s">
        <v>131</v>
      </c>
      <c r="B17" s="67"/>
      <c r="C17" s="34">
        <f>C15*C16</f>
        <v>1308</v>
      </c>
      <c r="D17" s="8"/>
    </row>
    <row r="20" spans="1:6" x14ac:dyDescent="0.25">
      <c r="B20" s="8" t="s">
        <v>3</v>
      </c>
      <c r="C20" s="7" t="s">
        <v>4</v>
      </c>
      <c r="D20" s="8" t="s">
        <v>5</v>
      </c>
    </row>
    <row r="21" spans="1:6" x14ac:dyDescent="0.25">
      <c r="A21" s="14" t="s">
        <v>115</v>
      </c>
    </row>
    <row r="22" spans="1:6" x14ac:dyDescent="0.25">
      <c r="A22" s="1" t="s">
        <v>32</v>
      </c>
      <c r="B22" s="5"/>
      <c r="C22" s="1"/>
      <c r="D22" s="5">
        <f>B22*C22</f>
        <v>0</v>
      </c>
      <c r="F22" t="s">
        <v>134</v>
      </c>
    </row>
    <row r="23" spans="1:6" x14ac:dyDescent="0.25">
      <c r="A23" s="1" t="s">
        <v>43</v>
      </c>
      <c r="B23" s="5"/>
      <c r="C23" s="1"/>
      <c r="D23" s="5">
        <f t="shared" ref="D23:D42" si="0">B23*C23</f>
        <v>0</v>
      </c>
    </row>
    <row r="24" spans="1:6" x14ac:dyDescent="0.25">
      <c r="A24" s="1" t="s">
        <v>44</v>
      </c>
      <c r="B24" s="5"/>
      <c r="C24" s="1"/>
      <c r="D24" s="5">
        <f t="shared" si="0"/>
        <v>0</v>
      </c>
    </row>
    <row r="25" spans="1:6" x14ac:dyDescent="0.25">
      <c r="A25" s="1" t="s">
        <v>41</v>
      </c>
      <c r="B25" s="5"/>
      <c r="C25" s="1"/>
      <c r="D25" s="5">
        <f t="shared" si="0"/>
        <v>0</v>
      </c>
    </row>
    <row r="26" spans="1:6" x14ac:dyDescent="0.25">
      <c r="A26" s="1" t="s">
        <v>42</v>
      </c>
      <c r="B26" s="5"/>
      <c r="C26" s="1"/>
      <c r="D26" s="5">
        <f t="shared" si="0"/>
        <v>0</v>
      </c>
    </row>
    <row r="27" spans="1:6" x14ac:dyDescent="0.25">
      <c r="A27" s="1" t="s">
        <v>58</v>
      </c>
      <c r="B27" s="5"/>
      <c r="C27" s="1"/>
      <c r="D27" s="5">
        <f t="shared" si="0"/>
        <v>0</v>
      </c>
    </row>
    <row r="28" spans="1:6" x14ac:dyDescent="0.25">
      <c r="A28" s="1" t="s">
        <v>59</v>
      </c>
      <c r="B28" s="5"/>
      <c r="C28" s="1"/>
      <c r="D28" s="5">
        <f t="shared" si="0"/>
        <v>0</v>
      </c>
    </row>
    <row r="29" spans="1:6" x14ac:dyDescent="0.25">
      <c r="A29" s="1" t="s">
        <v>33</v>
      </c>
      <c r="B29" s="5"/>
      <c r="C29" s="1"/>
      <c r="D29" s="5">
        <f t="shared" si="0"/>
        <v>0</v>
      </c>
    </row>
    <row r="30" spans="1:6" x14ac:dyDescent="0.25">
      <c r="A30" s="1" t="s">
        <v>34</v>
      </c>
      <c r="B30" s="5"/>
      <c r="C30" s="1"/>
      <c r="D30" s="5">
        <f t="shared" si="0"/>
        <v>0</v>
      </c>
    </row>
    <row r="31" spans="1:6" x14ac:dyDescent="0.25">
      <c r="A31" s="1" t="s">
        <v>55</v>
      </c>
      <c r="B31" s="5"/>
      <c r="C31" s="1"/>
      <c r="D31" s="5">
        <f t="shared" si="0"/>
        <v>0</v>
      </c>
    </row>
    <row r="32" spans="1:6" x14ac:dyDescent="0.25">
      <c r="A32" s="1" t="s">
        <v>56</v>
      </c>
      <c r="B32" s="5"/>
      <c r="C32" s="1"/>
      <c r="D32" s="5">
        <f t="shared" si="0"/>
        <v>0</v>
      </c>
    </row>
    <row r="33" spans="1:4" x14ac:dyDescent="0.25">
      <c r="A33" s="1" t="s">
        <v>30</v>
      </c>
      <c r="B33" s="5"/>
      <c r="C33" s="1"/>
      <c r="D33" s="5">
        <f t="shared" si="0"/>
        <v>0</v>
      </c>
    </row>
    <row r="34" spans="1:4" x14ac:dyDescent="0.25">
      <c r="A34" s="1" t="s">
        <v>45</v>
      </c>
      <c r="B34" s="5"/>
      <c r="C34" s="1"/>
      <c r="D34" s="5">
        <f t="shared" si="0"/>
        <v>0</v>
      </c>
    </row>
    <row r="35" spans="1:4" x14ac:dyDescent="0.25">
      <c r="A35" s="1" t="s">
        <v>46</v>
      </c>
      <c r="B35" s="5"/>
      <c r="C35" s="1"/>
      <c r="D35" s="5">
        <f t="shared" si="0"/>
        <v>0</v>
      </c>
    </row>
    <row r="36" spans="1:4" x14ac:dyDescent="0.25">
      <c r="A36" s="1" t="s">
        <v>47</v>
      </c>
      <c r="B36" s="5"/>
      <c r="C36" s="1"/>
      <c r="D36" s="5">
        <f t="shared" si="0"/>
        <v>0</v>
      </c>
    </row>
    <row r="37" spans="1:4" x14ac:dyDescent="0.25">
      <c r="A37" s="1" t="s">
        <v>48</v>
      </c>
      <c r="B37" s="5"/>
      <c r="C37" s="1"/>
      <c r="D37" s="5">
        <f t="shared" si="0"/>
        <v>0</v>
      </c>
    </row>
    <row r="38" spans="1:4" x14ac:dyDescent="0.25">
      <c r="A38" s="1" t="s">
        <v>49</v>
      </c>
      <c r="B38" s="5"/>
      <c r="C38" s="1"/>
      <c r="D38" s="5">
        <f t="shared" si="0"/>
        <v>0</v>
      </c>
    </row>
    <row r="39" spans="1:4" x14ac:dyDescent="0.25">
      <c r="A39" s="1" t="s">
        <v>57</v>
      </c>
      <c r="B39" s="5"/>
      <c r="C39" s="1"/>
      <c r="D39" s="5">
        <f t="shared" si="0"/>
        <v>0</v>
      </c>
    </row>
    <row r="40" spans="1:4" x14ac:dyDescent="0.25">
      <c r="A40" s="1"/>
      <c r="B40" s="5"/>
      <c r="C40" s="1"/>
      <c r="D40" s="5">
        <f t="shared" si="0"/>
        <v>0</v>
      </c>
    </row>
    <row r="41" spans="1:4" x14ac:dyDescent="0.25">
      <c r="A41" s="1"/>
      <c r="B41" s="5"/>
      <c r="C41" s="1"/>
      <c r="D41" s="5">
        <f t="shared" si="0"/>
        <v>0</v>
      </c>
    </row>
    <row r="42" spans="1:4" ht="15.75" thickBot="1" x14ac:dyDescent="0.3">
      <c r="A42" s="2"/>
      <c r="B42" s="6"/>
      <c r="C42" s="2"/>
      <c r="D42" s="5">
        <f t="shared" si="0"/>
        <v>0</v>
      </c>
    </row>
    <row r="43" spans="1:4" ht="15.75" thickBot="1" x14ac:dyDescent="0.3">
      <c r="A43" s="26"/>
      <c r="B43" s="27"/>
      <c r="C43" s="28"/>
      <c r="D43" s="33">
        <f>SUM(D22:D42)</f>
        <v>0</v>
      </c>
    </row>
    <row r="45" spans="1:4" x14ac:dyDescent="0.25">
      <c r="A45" s="14" t="s">
        <v>23</v>
      </c>
      <c r="B45" s="8"/>
      <c r="C45" s="7"/>
      <c r="D45" s="8"/>
    </row>
    <row r="46" spans="1:4" ht="15.75" thickBot="1" x14ac:dyDescent="0.3">
      <c r="A46" s="2" t="s">
        <v>23</v>
      </c>
      <c r="B46" s="6">
        <v>15</v>
      </c>
      <c r="C46" s="2">
        <v>1</v>
      </c>
      <c r="D46" s="6">
        <f>B46*C46</f>
        <v>15</v>
      </c>
    </row>
    <row r="47" spans="1:4" ht="15.75" thickBot="1" x14ac:dyDescent="0.3">
      <c r="A47" s="26"/>
      <c r="B47" s="27"/>
      <c r="C47" s="28"/>
      <c r="D47" s="23">
        <f>D46</f>
        <v>15</v>
      </c>
    </row>
    <row r="48" spans="1:4" ht="15.75" thickBot="1" x14ac:dyDescent="0.3"/>
    <row r="49" spans="1:6" ht="15.75" thickBot="1" x14ac:dyDescent="0.3">
      <c r="A49" s="29" t="s">
        <v>116</v>
      </c>
      <c r="B49" s="30"/>
      <c r="C49" s="31"/>
      <c r="D49" s="11">
        <f>D43/C17+D47</f>
        <v>15</v>
      </c>
    </row>
    <row r="50" spans="1:6" x14ac:dyDescent="0.25">
      <c r="B50"/>
      <c r="D50"/>
    </row>
    <row r="51" spans="1:6" s="38" customFormat="1" ht="21" x14ac:dyDescent="0.35">
      <c r="A51" s="38" t="s">
        <v>137</v>
      </c>
    </row>
    <row r="53" spans="1:6" x14ac:dyDescent="0.25">
      <c r="A53" s="14" t="s">
        <v>132</v>
      </c>
    </row>
    <row r="54" spans="1:6" x14ac:dyDescent="0.25">
      <c r="A54" s="1" t="s">
        <v>50</v>
      </c>
      <c r="B54" s="5"/>
      <c r="C54" s="1">
        <v>1</v>
      </c>
      <c r="D54" s="5">
        <f>B54*C54</f>
        <v>0</v>
      </c>
      <c r="F54" t="s">
        <v>133</v>
      </c>
    </row>
    <row r="55" spans="1:6" x14ac:dyDescent="0.25">
      <c r="A55" s="1" t="s">
        <v>51</v>
      </c>
      <c r="B55" s="5"/>
      <c r="C55" s="1">
        <v>1</v>
      </c>
      <c r="D55" s="5">
        <f t="shared" ref="D55:D69" si="1">B55*C55</f>
        <v>0</v>
      </c>
    </row>
    <row r="56" spans="1:6" x14ac:dyDescent="0.25">
      <c r="A56" s="1" t="s">
        <v>52</v>
      </c>
      <c r="B56" s="5"/>
      <c r="C56" s="1">
        <v>1</v>
      </c>
      <c r="D56" s="5">
        <f t="shared" si="1"/>
        <v>0</v>
      </c>
    </row>
    <row r="57" spans="1:6" x14ac:dyDescent="0.25">
      <c r="A57" s="1" t="s">
        <v>26</v>
      </c>
      <c r="B57" s="5"/>
      <c r="C57" s="1">
        <v>1</v>
      </c>
      <c r="D57" s="5">
        <f t="shared" si="1"/>
        <v>0</v>
      </c>
    </row>
    <row r="58" spans="1:6" x14ac:dyDescent="0.25">
      <c r="A58" s="1" t="s">
        <v>54</v>
      </c>
      <c r="B58" s="5"/>
      <c r="C58" s="1">
        <v>1</v>
      </c>
      <c r="D58" s="5">
        <f t="shared" si="1"/>
        <v>0</v>
      </c>
    </row>
    <row r="59" spans="1:6" x14ac:dyDescent="0.25">
      <c r="A59" s="2" t="s">
        <v>27</v>
      </c>
      <c r="B59" s="6"/>
      <c r="C59" s="2">
        <v>1</v>
      </c>
      <c r="D59" s="5">
        <f t="shared" si="1"/>
        <v>0</v>
      </c>
    </row>
    <row r="60" spans="1:6" x14ac:dyDescent="0.25">
      <c r="A60" s="1" t="s">
        <v>37</v>
      </c>
      <c r="B60" s="5"/>
      <c r="C60" s="1">
        <v>1</v>
      </c>
      <c r="D60" s="5">
        <f t="shared" si="1"/>
        <v>0</v>
      </c>
    </row>
    <row r="61" spans="1:6" x14ac:dyDescent="0.25">
      <c r="A61" s="1" t="s">
        <v>38</v>
      </c>
      <c r="B61" s="5"/>
      <c r="C61" s="1">
        <v>1</v>
      </c>
      <c r="D61" s="5">
        <f t="shared" si="1"/>
        <v>0</v>
      </c>
    </row>
    <row r="62" spans="1:6" x14ac:dyDescent="0.25">
      <c r="A62" s="1" t="s">
        <v>39</v>
      </c>
      <c r="B62" s="5"/>
      <c r="C62" s="1">
        <v>1</v>
      </c>
      <c r="D62" s="5">
        <f t="shared" si="1"/>
        <v>0</v>
      </c>
    </row>
    <row r="63" spans="1:6" x14ac:dyDescent="0.25">
      <c r="A63" s="1" t="s">
        <v>40</v>
      </c>
      <c r="B63" s="5"/>
      <c r="C63" s="1">
        <v>1</v>
      </c>
      <c r="D63" s="5">
        <f t="shared" si="1"/>
        <v>0</v>
      </c>
    </row>
    <row r="64" spans="1:6" x14ac:dyDescent="0.25">
      <c r="A64" s="1"/>
      <c r="B64" s="5"/>
      <c r="C64" s="1">
        <v>1</v>
      </c>
      <c r="D64" s="5">
        <f t="shared" si="1"/>
        <v>0</v>
      </c>
    </row>
    <row r="65" spans="1:6" x14ac:dyDescent="0.25">
      <c r="A65" s="1"/>
      <c r="B65" s="5"/>
      <c r="C65" s="1">
        <v>1</v>
      </c>
      <c r="D65" s="5">
        <f t="shared" si="1"/>
        <v>0</v>
      </c>
    </row>
    <row r="66" spans="1:6" x14ac:dyDescent="0.25">
      <c r="A66" s="1"/>
      <c r="B66" s="5"/>
      <c r="C66" s="1">
        <v>1</v>
      </c>
      <c r="D66" s="5">
        <f t="shared" si="1"/>
        <v>0</v>
      </c>
    </row>
    <row r="67" spans="1:6" x14ac:dyDescent="0.25">
      <c r="A67" s="1"/>
      <c r="B67" s="5"/>
      <c r="C67" s="1">
        <v>1</v>
      </c>
      <c r="D67" s="5">
        <f t="shared" si="1"/>
        <v>0</v>
      </c>
    </row>
    <row r="68" spans="1:6" x14ac:dyDescent="0.25">
      <c r="A68" s="1"/>
      <c r="B68" s="5"/>
      <c r="C68" s="1">
        <v>1</v>
      </c>
      <c r="D68" s="5">
        <f t="shared" si="1"/>
        <v>0</v>
      </c>
    </row>
    <row r="69" spans="1:6" ht="15.75" thickBot="1" x14ac:dyDescent="0.3">
      <c r="A69" s="1"/>
      <c r="B69" s="5"/>
      <c r="C69" s="1">
        <v>1</v>
      </c>
      <c r="D69" s="5">
        <f t="shared" si="1"/>
        <v>0</v>
      </c>
    </row>
    <row r="70" spans="1:6" ht="15.75" thickBot="1" x14ac:dyDescent="0.3">
      <c r="A70" s="26"/>
      <c r="B70" s="27"/>
      <c r="C70" s="28"/>
      <c r="D70" s="33"/>
    </row>
    <row r="72" spans="1:6" ht="15.75" thickBot="1" x14ac:dyDescent="0.3">
      <c r="A72" s="14" t="s">
        <v>135</v>
      </c>
    </row>
    <row r="73" spans="1:6" ht="15.75" thickBot="1" x14ac:dyDescent="0.3">
      <c r="A73" s="1" t="s">
        <v>136</v>
      </c>
      <c r="B73" s="37"/>
      <c r="C73" s="32">
        <v>1</v>
      </c>
      <c r="D73" s="35"/>
    </row>
    <row r="74" spans="1:6" ht="15.75" thickBot="1" x14ac:dyDescent="0.3"/>
    <row r="75" spans="1:6" ht="15.75" thickBot="1" x14ac:dyDescent="0.3">
      <c r="A75" s="54" t="s">
        <v>114</v>
      </c>
      <c r="B75" s="55"/>
      <c r="C75" s="56"/>
      <c r="D75" s="12">
        <f>(D49*C73)</f>
        <v>15</v>
      </c>
    </row>
    <row r="76" spans="1:6" ht="15.75" thickBot="1" x14ac:dyDescent="0.3"/>
    <row r="77" spans="1:6" ht="15.75" thickBot="1" x14ac:dyDescent="0.3">
      <c r="A77" s="57" t="s">
        <v>12</v>
      </c>
      <c r="B77" s="58"/>
      <c r="C77" s="59"/>
      <c r="D77" s="11">
        <f>D75+D70</f>
        <v>15</v>
      </c>
    </row>
    <row r="79" spans="1:6" x14ac:dyDescent="0.25">
      <c r="A79" s="14" t="s">
        <v>14</v>
      </c>
      <c r="B79" s="8"/>
      <c r="C79" s="7"/>
      <c r="D79" s="8"/>
      <c r="E79" s="7"/>
      <c r="F79" s="7"/>
    </row>
    <row r="80" spans="1:6" x14ac:dyDescent="0.25">
      <c r="A80" s="1" t="s">
        <v>20</v>
      </c>
      <c r="B80" s="15">
        <v>0.15</v>
      </c>
      <c r="C80" s="21" t="s">
        <v>60</v>
      </c>
      <c r="D80" s="5">
        <f>D77*B80</f>
        <v>2.25</v>
      </c>
      <c r="F80" t="s">
        <v>62</v>
      </c>
    </row>
    <row r="81" spans="1:6" x14ac:dyDescent="0.25">
      <c r="A81" s="1" t="s">
        <v>21</v>
      </c>
      <c r="B81" s="15">
        <v>0.2</v>
      </c>
      <c r="C81" s="21" t="s">
        <v>60</v>
      </c>
      <c r="D81" s="5">
        <f>D77*B81</f>
        <v>3</v>
      </c>
      <c r="F81" t="s">
        <v>63</v>
      </c>
    </row>
    <row r="82" spans="1:6" ht="15.75" thickBot="1" x14ac:dyDescent="0.3">
      <c r="A82" s="2" t="s">
        <v>22</v>
      </c>
      <c r="B82" s="16">
        <v>0.1</v>
      </c>
      <c r="C82" s="21" t="s">
        <v>60</v>
      </c>
      <c r="D82" s="6">
        <f>(D81+D80+D77)*B82</f>
        <v>2.0249999999999999</v>
      </c>
      <c r="F82" t="s">
        <v>64</v>
      </c>
    </row>
    <row r="83" spans="1:6" ht="15.75" thickBot="1" x14ac:dyDescent="0.3">
      <c r="A83" s="48"/>
      <c r="B83" s="49"/>
      <c r="C83" s="50"/>
      <c r="D83" s="23">
        <f>SUM(D80:D82)</f>
        <v>7.2750000000000004</v>
      </c>
      <c r="E83" s="7"/>
      <c r="F83" s="7"/>
    </row>
    <row r="84" spans="1:6" ht="15.75" thickBot="1" x14ac:dyDescent="0.3"/>
    <row r="85" spans="1:6" ht="15.75" thickBot="1" x14ac:dyDescent="0.3">
      <c r="A85" s="39" t="s">
        <v>15</v>
      </c>
      <c r="B85" s="40"/>
      <c r="C85" s="41"/>
      <c r="D85" s="10">
        <f>D77+D83</f>
        <v>22.274999999999999</v>
      </c>
      <c r="E85" s="7"/>
      <c r="F85" s="7" t="s">
        <v>69</v>
      </c>
    </row>
    <row r="87" spans="1:6" ht="15.75" thickBot="1" x14ac:dyDescent="0.3">
      <c r="A87" s="14" t="s">
        <v>16</v>
      </c>
      <c r="B87" s="8"/>
      <c r="C87" s="7"/>
      <c r="D87" s="8"/>
      <c r="E87" s="7"/>
      <c r="F87" s="7"/>
    </row>
    <row r="88" spans="1:6" ht="15.75" thickBot="1" x14ac:dyDescent="0.3">
      <c r="A88" s="1" t="s">
        <v>24</v>
      </c>
      <c r="B88" s="15">
        <v>0.2</v>
      </c>
      <c r="C88" s="22" t="s">
        <v>60</v>
      </c>
      <c r="D88" s="23">
        <f>D85*B88</f>
        <v>4.4550000000000001</v>
      </c>
    </row>
    <row r="89" spans="1:6" ht="15.75" thickBot="1" x14ac:dyDescent="0.3"/>
    <row r="90" spans="1:6" ht="15.75" thickBot="1" x14ac:dyDescent="0.3">
      <c r="A90" s="42" t="s">
        <v>17</v>
      </c>
      <c r="B90" s="43"/>
      <c r="C90" s="44"/>
      <c r="D90" s="9">
        <f>D88+D85</f>
        <v>26.729999999999997</v>
      </c>
      <c r="E90" s="7"/>
      <c r="F90" s="7" t="s">
        <v>66</v>
      </c>
    </row>
    <row r="91" spans="1:6" x14ac:dyDescent="0.25">
      <c r="A91" s="17" t="s">
        <v>0</v>
      </c>
      <c r="B91" s="17"/>
      <c r="C91" s="17"/>
      <c r="D91" s="18"/>
      <c r="E91" s="19"/>
      <c r="F91" s="19"/>
    </row>
    <row r="93" spans="1:6" ht="15.75" thickBot="1" x14ac:dyDescent="0.3">
      <c r="A93" s="14" t="s">
        <v>18</v>
      </c>
      <c r="B93" s="8"/>
      <c r="C93" s="7"/>
      <c r="D93" s="8"/>
      <c r="E93" s="7"/>
      <c r="F93" s="7"/>
    </row>
    <row r="94" spans="1:6" ht="15.75" thickBot="1" x14ac:dyDescent="0.3">
      <c r="A94" s="1" t="s">
        <v>25</v>
      </c>
      <c r="B94" s="5"/>
      <c r="C94" s="22" t="s">
        <v>60</v>
      </c>
      <c r="D94" s="23">
        <f>B94</f>
        <v>0</v>
      </c>
      <c r="F94" t="s">
        <v>65</v>
      </c>
    </row>
    <row r="95" spans="1:6" ht="15.75" thickBot="1" x14ac:dyDescent="0.3"/>
    <row r="96" spans="1:6" ht="15.75" thickBot="1" x14ac:dyDescent="0.3">
      <c r="A96" s="45" t="s">
        <v>19</v>
      </c>
      <c r="B96" s="46"/>
      <c r="C96" s="47"/>
      <c r="D96" s="25">
        <f>D90+D94</f>
        <v>26.729999999999997</v>
      </c>
      <c r="F96" t="s">
        <v>67</v>
      </c>
    </row>
  </sheetData>
  <mergeCells count="15">
    <mergeCell ref="B5:E5"/>
    <mergeCell ref="A17:B17"/>
    <mergeCell ref="A10:B10"/>
    <mergeCell ref="A11:B11"/>
    <mergeCell ref="A12:B12"/>
    <mergeCell ref="A13:B13"/>
    <mergeCell ref="A14:B14"/>
    <mergeCell ref="A85:C85"/>
    <mergeCell ref="A90:C90"/>
    <mergeCell ref="A96:C96"/>
    <mergeCell ref="A15:B15"/>
    <mergeCell ref="A16:B16"/>
    <mergeCell ref="A75:C75"/>
    <mergeCell ref="A77:C77"/>
    <mergeCell ref="A83:C8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F5991-2F95-4314-9741-D7A4424E6DD1}">
  <dimension ref="A1:F97"/>
  <sheetViews>
    <sheetView workbookViewId="0">
      <selection activeCell="G3" sqref="G3"/>
    </sheetView>
  </sheetViews>
  <sheetFormatPr baseColWidth="10" defaultRowHeight="15" x14ac:dyDescent="0.25"/>
  <cols>
    <col min="1" max="1" width="34.28515625" customWidth="1"/>
  </cols>
  <sheetData>
    <row r="1" spans="1:6" ht="36" x14ac:dyDescent="0.55000000000000004">
      <c r="A1" s="3" t="s">
        <v>141</v>
      </c>
      <c r="B1" s="4"/>
      <c r="C1" s="4"/>
      <c r="D1" s="4"/>
      <c r="E1" s="4"/>
    </row>
    <row r="2" spans="1:6" x14ac:dyDescent="0.25">
      <c r="B2" s="4"/>
      <c r="C2" s="4"/>
      <c r="D2" s="4"/>
      <c r="E2" s="4"/>
    </row>
    <row r="3" spans="1:6" x14ac:dyDescent="0.25">
      <c r="A3" t="s">
        <v>0</v>
      </c>
      <c r="B3" s="4"/>
      <c r="C3" s="4"/>
      <c r="D3" s="4"/>
      <c r="E3" s="4"/>
    </row>
    <row r="4" spans="1:6" x14ac:dyDescent="0.25">
      <c r="B4" s="4"/>
      <c r="C4" s="4"/>
      <c r="D4" s="4"/>
      <c r="E4" s="4"/>
    </row>
    <row r="5" spans="1:6" x14ac:dyDescent="0.25">
      <c r="A5" s="13" t="s">
        <v>1</v>
      </c>
      <c r="B5" s="60" t="s">
        <v>90</v>
      </c>
      <c r="C5" s="60"/>
      <c r="D5" s="61"/>
      <c r="E5" s="61"/>
      <c r="F5" s="7"/>
    </row>
    <row r="6" spans="1:6" x14ac:dyDescent="0.25">
      <c r="A6" t="s">
        <v>2</v>
      </c>
      <c r="B6" s="4"/>
      <c r="C6" s="4"/>
      <c r="D6" s="4"/>
      <c r="E6" s="4"/>
    </row>
    <row r="7" spans="1:6" x14ac:dyDescent="0.25">
      <c r="B7" s="4"/>
      <c r="C7" s="4"/>
      <c r="D7" s="4"/>
      <c r="E7" s="4"/>
    </row>
    <row r="8" spans="1:6" x14ac:dyDescent="0.25">
      <c r="B8" s="4"/>
      <c r="D8" s="4"/>
    </row>
    <row r="9" spans="1:6" x14ac:dyDescent="0.25">
      <c r="A9" s="14" t="s">
        <v>117</v>
      </c>
      <c r="B9" s="4"/>
      <c r="D9" s="4"/>
    </row>
    <row r="10" spans="1:6" x14ac:dyDescent="0.25">
      <c r="A10" s="64" t="s">
        <v>118</v>
      </c>
      <c r="B10" s="65"/>
      <c r="C10" s="1">
        <v>365</v>
      </c>
      <c r="D10" s="4"/>
      <c r="F10" t="s">
        <v>124</v>
      </c>
    </row>
    <row r="11" spans="1:6" x14ac:dyDescent="0.25">
      <c r="A11" s="64" t="s">
        <v>119</v>
      </c>
      <c r="B11" s="65"/>
      <c r="C11" s="1">
        <v>104</v>
      </c>
      <c r="D11" s="4"/>
      <c r="F11" t="s">
        <v>125</v>
      </c>
    </row>
    <row r="12" spans="1:6" x14ac:dyDescent="0.25">
      <c r="A12" s="64" t="s">
        <v>120</v>
      </c>
      <c r="B12" s="65"/>
      <c r="C12" s="1">
        <v>9</v>
      </c>
      <c r="D12" s="4"/>
      <c r="F12" t="s">
        <v>126</v>
      </c>
    </row>
    <row r="13" spans="1:6" x14ac:dyDescent="0.25">
      <c r="A13" s="64" t="s">
        <v>121</v>
      </c>
      <c r="B13" s="65"/>
      <c r="C13" s="1">
        <v>40</v>
      </c>
      <c r="D13" s="4"/>
      <c r="F13" t="s">
        <v>127</v>
      </c>
    </row>
    <row r="14" spans="1:6" x14ac:dyDescent="0.25">
      <c r="A14" s="64" t="s">
        <v>122</v>
      </c>
      <c r="B14" s="65"/>
      <c r="C14" s="1">
        <v>12</v>
      </c>
      <c r="D14" s="4"/>
      <c r="F14" t="s">
        <v>128</v>
      </c>
    </row>
    <row r="15" spans="1:6" x14ac:dyDescent="0.25">
      <c r="A15" s="62" t="s">
        <v>130</v>
      </c>
      <c r="B15" s="63"/>
      <c r="C15" s="36">
        <f>C10-C11-C12-C13-C14</f>
        <v>200</v>
      </c>
      <c r="D15" s="4"/>
    </row>
    <row r="16" spans="1:6" x14ac:dyDescent="0.25">
      <c r="A16" s="64" t="s">
        <v>123</v>
      </c>
      <c r="B16" s="65"/>
      <c r="C16" s="1">
        <v>0.75</v>
      </c>
      <c r="D16" s="4"/>
      <c r="F16" t="s">
        <v>129</v>
      </c>
    </row>
    <row r="17" spans="1:6" ht="15.75" thickBot="1" x14ac:dyDescent="0.3">
      <c r="A17" s="66" t="s">
        <v>131</v>
      </c>
      <c r="B17" s="67"/>
      <c r="C17" s="34">
        <f>C15*C16</f>
        <v>150</v>
      </c>
      <c r="D17" s="8"/>
      <c r="E17" s="7"/>
      <c r="F17" s="7"/>
    </row>
    <row r="18" spans="1:6" x14ac:dyDescent="0.25">
      <c r="B18" s="4"/>
      <c r="D18" s="4"/>
    </row>
    <row r="19" spans="1:6" x14ac:dyDescent="0.25">
      <c r="B19" s="4"/>
      <c r="D19" s="4"/>
    </row>
    <row r="20" spans="1:6" x14ac:dyDescent="0.25">
      <c r="B20" s="8" t="s">
        <v>3</v>
      </c>
      <c r="C20" s="7" t="s">
        <v>4</v>
      </c>
      <c r="D20" s="8" t="s">
        <v>5</v>
      </c>
    </row>
    <row r="21" spans="1:6" x14ac:dyDescent="0.25">
      <c r="A21" s="14" t="s">
        <v>115</v>
      </c>
      <c r="B21" s="4"/>
      <c r="D21" s="4"/>
    </row>
    <row r="22" spans="1:6" x14ac:dyDescent="0.25">
      <c r="A22" s="1" t="s">
        <v>75</v>
      </c>
      <c r="B22" s="5">
        <v>1000</v>
      </c>
      <c r="C22" s="1">
        <v>0.25</v>
      </c>
      <c r="D22" s="5">
        <f>B22*C22</f>
        <v>250</v>
      </c>
      <c r="F22" t="s">
        <v>134</v>
      </c>
    </row>
    <row r="23" spans="1:6" x14ac:dyDescent="0.25">
      <c r="A23" s="1" t="s">
        <v>76</v>
      </c>
      <c r="B23" s="5">
        <v>400</v>
      </c>
      <c r="C23" s="1">
        <v>0.25</v>
      </c>
      <c r="D23" s="5">
        <f t="shared" ref="D23:D42" si="0">B23*C23</f>
        <v>100</v>
      </c>
    </row>
    <row r="24" spans="1:6" x14ac:dyDescent="0.25">
      <c r="A24" s="1" t="s">
        <v>79</v>
      </c>
      <c r="B24" s="5">
        <v>8</v>
      </c>
      <c r="C24" s="1">
        <v>4</v>
      </c>
      <c r="D24" s="5">
        <f t="shared" si="0"/>
        <v>32</v>
      </c>
    </row>
    <row r="25" spans="1:6" x14ac:dyDescent="0.25">
      <c r="A25" s="1" t="s">
        <v>81</v>
      </c>
      <c r="B25" s="5">
        <v>5</v>
      </c>
      <c r="C25" s="1">
        <v>4</v>
      </c>
      <c r="D25" s="5">
        <f t="shared" si="0"/>
        <v>20</v>
      </c>
    </row>
    <row r="26" spans="1:6" x14ac:dyDescent="0.25">
      <c r="A26" s="1" t="s">
        <v>83</v>
      </c>
      <c r="B26" s="5">
        <v>20</v>
      </c>
      <c r="C26" s="1">
        <v>0.5</v>
      </c>
      <c r="D26" s="5">
        <f t="shared" si="0"/>
        <v>10</v>
      </c>
    </row>
    <row r="27" spans="1:6" x14ac:dyDescent="0.25">
      <c r="A27" s="1" t="s">
        <v>49</v>
      </c>
      <c r="B27" s="5">
        <v>200</v>
      </c>
      <c r="C27" s="1">
        <v>0.25</v>
      </c>
      <c r="D27" s="5">
        <f t="shared" si="0"/>
        <v>50</v>
      </c>
    </row>
    <row r="28" spans="1:6" x14ac:dyDescent="0.25">
      <c r="A28" s="1" t="s">
        <v>86</v>
      </c>
      <c r="B28" s="5">
        <v>100</v>
      </c>
      <c r="C28" s="1">
        <v>1</v>
      </c>
      <c r="D28" s="5">
        <f t="shared" si="0"/>
        <v>100</v>
      </c>
    </row>
    <row r="29" spans="1:6" x14ac:dyDescent="0.25">
      <c r="A29" s="1" t="s">
        <v>112</v>
      </c>
      <c r="B29" s="5">
        <v>600</v>
      </c>
      <c r="C29" s="1">
        <v>0.16700000000000001</v>
      </c>
      <c r="D29" s="5">
        <f t="shared" si="0"/>
        <v>100.2</v>
      </c>
    </row>
    <row r="30" spans="1:6" x14ac:dyDescent="0.25">
      <c r="A30" s="1" t="s">
        <v>32</v>
      </c>
      <c r="B30" s="5">
        <v>600</v>
      </c>
      <c r="C30" s="1">
        <v>1</v>
      </c>
      <c r="D30" s="5">
        <f>B29*C30</f>
        <v>600</v>
      </c>
    </row>
    <row r="31" spans="1:6" x14ac:dyDescent="0.25">
      <c r="A31" s="1" t="s">
        <v>43</v>
      </c>
      <c r="B31" s="5">
        <v>120</v>
      </c>
      <c r="C31" s="1">
        <v>1</v>
      </c>
      <c r="D31" s="5">
        <f t="shared" si="0"/>
        <v>120</v>
      </c>
    </row>
    <row r="32" spans="1:6" x14ac:dyDescent="0.25">
      <c r="A32" s="1" t="s">
        <v>44</v>
      </c>
      <c r="B32" s="5">
        <v>40</v>
      </c>
      <c r="C32" s="1">
        <v>1</v>
      </c>
      <c r="D32" s="5">
        <f t="shared" si="0"/>
        <v>40</v>
      </c>
    </row>
    <row r="33" spans="1:4" x14ac:dyDescent="0.25">
      <c r="A33" s="1" t="s">
        <v>41</v>
      </c>
      <c r="B33" s="5">
        <v>200</v>
      </c>
      <c r="C33" s="1">
        <v>1</v>
      </c>
      <c r="D33" s="5">
        <f t="shared" si="0"/>
        <v>200</v>
      </c>
    </row>
    <row r="34" spans="1:4" x14ac:dyDescent="0.25">
      <c r="A34" s="1" t="s">
        <v>42</v>
      </c>
      <c r="B34" s="5">
        <v>150</v>
      </c>
      <c r="C34" s="1">
        <v>1</v>
      </c>
      <c r="D34" s="5">
        <f t="shared" si="0"/>
        <v>150</v>
      </c>
    </row>
    <row r="35" spans="1:4" x14ac:dyDescent="0.25">
      <c r="A35" s="1" t="s">
        <v>98</v>
      </c>
      <c r="B35" s="5">
        <v>20</v>
      </c>
      <c r="C35" s="1">
        <v>1</v>
      </c>
      <c r="D35" s="5">
        <f t="shared" si="0"/>
        <v>20</v>
      </c>
    </row>
    <row r="36" spans="1:4" x14ac:dyDescent="0.25">
      <c r="A36" s="1" t="s">
        <v>139</v>
      </c>
      <c r="B36" s="5">
        <v>80</v>
      </c>
      <c r="C36" s="1">
        <v>1</v>
      </c>
      <c r="D36" s="5">
        <f t="shared" si="0"/>
        <v>80</v>
      </c>
    </row>
    <row r="37" spans="1:4" x14ac:dyDescent="0.25">
      <c r="A37" s="1" t="s">
        <v>33</v>
      </c>
      <c r="B37" s="5">
        <v>120</v>
      </c>
      <c r="C37" s="1">
        <v>1</v>
      </c>
      <c r="D37" s="5">
        <f t="shared" si="0"/>
        <v>120</v>
      </c>
    </row>
    <row r="38" spans="1:4" x14ac:dyDescent="0.25">
      <c r="A38" s="1" t="s">
        <v>34</v>
      </c>
      <c r="B38" s="5">
        <v>40</v>
      </c>
      <c r="C38" s="1">
        <v>0.5</v>
      </c>
      <c r="D38" s="5">
        <f>B38*C38</f>
        <v>20</v>
      </c>
    </row>
    <row r="39" spans="1:4" x14ac:dyDescent="0.25">
      <c r="A39" s="1" t="s">
        <v>55</v>
      </c>
      <c r="B39" s="5">
        <v>40</v>
      </c>
      <c r="C39" s="1">
        <v>0.5</v>
      </c>
      <c r="D39" s="5">
        <f>B39*C39</f>
        <v>20</v>
      </c>
    </row>
    <row r="40" spans="1:4" x14ac:dyDescent="0.25">
      <c r="C40" s="1"/>
      <c r="D40" s="5">
        <f>B39*C40</f>
        <v>0</v>
      </c>
    </row>
    <row r="41" spans="1:4" x14ac:dyDescent="0.25">
      <c r="A41" s="1"/>
      <c r="B41" s="5"/>
      <c r="C41" s="1"/>
      <c r="D41" s="5">
        <f t="shared" si="0"/>
        <v>0</v>
      </c>
    </row>
    <row r="42" spans="1:4" ht="15.75" thickBot="1" x14ac:dyDescent="0.3">
      <c r="A42" s="2"/>
      <c r="B42" s="6"/>
      <c r="C42" s="2"/>
      <c r="D42" s="5">
        <f t="shared" si="0"/>
        <v>0</v>
      </c>
    </row>
    <row r="43" spans="1:4" ht="15.75" thickBot="1" x14ac:dyDescent="0.3">
      <c r="A43" s="26"/>
      <c r="B43" s="27"/>
      <c r="C43" s="28"/>
      <c r="D43" s="33">
        <f>SUM(D22:D42)</f>
        <v>2032.2</v>
      </c>
    </row>
    <row r="44" spans="1:4" x14ac:dyDescent="0.25">
      <c r="B44" s="4"/>
      <c r="D44" s="4"/>
    </row>
    <row r="45" spans="1:4" x14ac:dyDescent="0.25">
      <c r="A45" s="14" t="s">
        <v>23</v>
      </c>
      <c r="B45" s="8"/>
      <c r="C45" s="7"/>
      <c r="D45" s="8"/>
    </row>
    <row r="46" spans="1:4" ht="15.75" thickBot="1" x14ac:dyDescent="0.3">
      <c r="A46" s="2" t="s">
        <v>23</v>
      </c>
      <c r="B46" s="6">
        <v>15</v>
      </c>
      <c r="C46" s="2">
        <v>1</v>
      </c>
      <c r="D46" s="6">
        <f>B46*C46</f>
        <v>15</v>
      </c>
    </row>
    <row r="47" spans="1:4" ht="15.75" thickBot="1" x14ac:dyDescent="0.3">
      <c r="A47" s="26"/>
      <c r="B47" s="27"/>
      <c r="C47" s="28"/>
      <c r="D47" s="23">
        <f>D46</f>
        <v>15</v>
      </c>
    </row>
    <row r="48" spans="1:4" ht="15.75" thickBot="1" x14ac:dyDescent="0.3">
      <c r="B48" s="4"/>
      <c r="D48" s="4"/>
    </row>
    <row r="49" spans="1:6" ht="15.75" thickBot="1" x14ac:dyDescent="0.3">
      <c r="A49" s="29" t="s">
        <v>116</v>
      </c>
      <c r="B49" s="30"/>
      <c r="C49" s="31"/>
      <c r="D49" s="11">
        <f>D43/C17+D47</f>
        <v>28.548000000000002</v>
      </c>
    </row>
    <row r="51" spans="1:6" ht="21" x14ac:dyDescent="0.35">
      <c r="A51" s="38" t="s">
        <v>137</v>
      </c>
      <c r="B51" s="38"/>
      <c r="C51" s="38"/>
      <c r="D51" s="38"/>
      <c r="E51" s="38"/>
      <c r="F51" s="38"/>
    </row>
    <row r="52" spans="1:6" x14ac:dyDescent="0.25">
      <c r="B52" s="4"/>
      <c r="D52" s="4"/>
    </row>
    <row r="53" spans="1:6" x14ac:dyDescent="0.25">
      <c r="A53" s="14" t="s">
        <v>132</v>
      </c>
      <c r="B53" s="4"/>
      <c r="D53" s="4"/>
    </row>
    <row r="54" spans="1:6" x14ac:dyDescent="0.25">
      <c r="A54" s="1" t="s">
        <v>71</v>
      </c>
      <c r="B54" s="5">
        <v>1.8</v>
      </c>
      <c r="C54" s="1">
        <v>1</v>
      </c>
      <c r="D54" s="5">
        <f>B54*C54</f>
        <v>1.8</v>
      </c>
      <c r="F54" t="s">
        <v>133</v>
      </c>
    </row>
    <row r="55" spans="1:6" x14ac:dyDescent="0.25">
      <c r="A55" s="1" t="s">
        <v>72</v>
      </c>
      <c r="B55" s="5">
        <v>1.2</v>
      </c>
      <c r="C55" s="1">
        <v>1.5</v>
      </c>
      <c r="D55" s="5">
        <f t="shared" ref="D55:D69" si="1">B55*C55</f>
        <v>1.7999999999999998</v>
      </c>
    </row>
    <row r="56" spans="1:6" x14ac:dyDescent="0.25">
      <c r="A56" s="1" t="s">
        <v>26</v>
      </c>
      <c r="B56" s="5">
        <v>0.15</v>
      </c>
      <c r="C56" s="1">
        <v>1</v>
      </c>
      <c r="D56" s="5">
        <f t="shared" si="1"/>
        <v>0.15</v>
      </c>
      <c r="F56" t="s">
        <v>73</v>
      </c>
    </row>
    <row r="57" spans="1:6" x14ac:dyDescent="0.25">
      <c r="A57" s="1" t="s">
        <v>26</v>
      </c>
      <c r="B57" s="5">
        <v>0.12</v>
      </c>
      <c r="C57" s="1">
        <v>1</v>
      </c>
      <c r="D57" s="5">
        <f t="shared" si="1"/>
        <v>0.12</v>
      </c>
      <c r="F57" t="s">
        <v>74</v>
      </c>
    </row>
    <row r="58" spans="1:6" x14ac:dyDescent="0.25">
      <c r="A58" s="1" t="s">
        <v>37</v>
      </c>
      <c r="B58" s="5">
        <v>0.8</v>
      </c>
      <c r="C58" s="1">
        <v>1</v>
      </c>
      <c r="D58" s="5">
        <f t="shared" si="1"/>
        <v>0.8</v>
      </c>
    </row>
    <row r="59" spans="1:6" x14ac:dyDescent="0.25">
      <c r="A59" s="1" t="s">
        <v>38</v>
      </c>
      <c r="B59" s="5">
        <v>0.05</v>
      </c>
      <c r="C59" s="1">
        <v>2</v>
      </c>
      <c r="D59" s="5">
        <f t="shared" si="1"/>
        <v>0.1</v>
      </c>
    </row>
    <row r="60" spans="1:6" x14ac:dyDescent="0.25">
      <c r="A60" s="1" t="s">
        <v>39</v>
      </c>
      <c r="B60" s="5">
        <v>0.05</v>
      </c>
      <c r="C60" s="1">
        <v>1</v>
      </c>
      <c r="D60" s="5">
        <f t="shared" si="1"/>
        <v>0.05</v>
      </c>
    </row>
    <row r="61" spans="1:6" x14ac:dyDescent="0.25">
      <c r="A61" s="1" t="s">
        <v>40</v>
      </c>
      <c r="B61" s="5">
        <v>0.15</v>
      </c>
      <c r="C61" s="1">
        <v>1</v>
      </c>
      <c r="D61" s="5">
        <f t="shared" si="1"/>
        <v>0.15</v>
      </c>
    </row>
    <row r="62" spans="1:6" x14ac:dyDescent="0.25">
      <c r="A62" s="1" t="s">
        <v>91</v>
      </c>
      <c r="B62" s="5">
        <v>0.05</v>
      </c>
      <c r="C62" s="1">
        <v>2</v>
      </c>
      <c r="D62" s="5">
        <f t="shared" si="1"/>
        <v>0.1</v>
      </c>
    </row>
    <row r="63" spans="1:6" x14ac:dyDescent="0.25">
      <c r="A63" s="1" t="s">
        <v>140</v>
      </c>
      <c r="B63" s="5">
        <v>0.8</v>
      </c>
      <c r="C63" s="1">
        <v>1</v>
      </c>
      <c r="D63" s="5">
        <f t="shared" si="1"/>
        <v>0.8</v>
      </c>
    </row>
    <row r="64" spans="1:6" x14ac:dyDescent="0.25">
      <c r="A64" s="1"/>
      <c r="B64" s="5"/>
      <c r="C64" s="1">
        <v>1</v>
      </c>
      <c r="D64" s="5">
        <f t="shared" si="1"/>
        <v>0</v>
      </c>
    </row>
    <row r="65" spans="1:6" x14ac:dyDescent="0.25">
      <c r="A65" s="1"/>
      <c r="B65" s="5"/>
      <c r="C65" s="1">
        <v>1</v>
      </c>
      <c r="D65" s="5">
        <f t="shared" si="1"/>
        <v>0</v>
      </c>
    </row>
    <row r="66" spans="1:6" x14ac:dyDescent="0.25">
      <c r="A66" s="1"/>
      <c r="B66" s="5"/>
      <c r="C66" s="1">
        <v>1</v>
      </c>
      <c r="D66" s="5">
        <f t="shared" si="1"/>
        <v>0</v>
      </c>
    </row>
    <row r="67" spans="1:6" x14ac:dyDescent="0.25">
      <c r="A67" s="1"/>
      <c r="B67" s="5"/>
      <c r="C67" s="1">
        <v>1</v>
      </c>
      <c r="D67" s="5">
        <f t="shared" si="1"/>
        <v>0</v>
      </c>
    </row>
    <row r="68" spans="1:6" x14ac:dyDescent="0.25">
      <c r="A68" s="1"/>
      <c r="B68" s="5"/>
      <c r="C68" s="1">
        <v>1</v>
      </c>
      <c r="D68" s="5">
        <f t="shared" si="1"/>
        <v>0</v>
      </c>
    </row>
    <row r="69" spans="1:6" ht="15.75" thickBot="1" x14ac:dyDescent="0.3">
      <c r="A69" s="1"/>
      <c r="B69" s="5"/>
      <c r="C69" s="1">
        <v>1</v>
      </c>
      <c r="D69" s="5">
        <f t="shared" si="1"/>
        <v>0</v>
      </c>
    </row>
    <row r="70" spans="1:6" ht="15.75" thickBot="1" x14ac:dyDescent="0.3">
      <c r="A70" s="26"/>
      <c r="B70" s="27"/>
      <c r="C70" s="28"/>
      <c r="D70" s="33">
        <f>SUM(D54:D69)</f>
        <v>5.8699999999999992</v>
      </c>
    </row>
    <row r="71" spans="1:6" x14ac:dyDescent="0.25">
      <c r="B71" s="4"/>
      <c r="D71" s="4"/>
    </row>
    <row r="72" spans="1:6" ht="15.75" thickBot="1" x14ac:dyDescent="0.3">
      <c r="A72" s="14" t="s">
        <v>135</v>
      </c>
      <c r="B72" s="4"/>
      <c r="D72" s="4"/>
    </row>
    <row r="73" spans="1:6" ht="15.75" thickBot="1" x14ac:dyDescent="0.3">
      <c r="A73" s="1" t="s">
        <v>136</v>
      </c>
      <c r="B73" s="37"/>
      <c r="C73" s="32">
        <v>0.75</v>
      </c>
      <c r="D73" s="35"/>
    </row>
    <row r="74" spans="1:6" ht="15.75" thickBot="1" x14ac:dyDescent="0.3">
      <c r="B74" s="4"/>
      <c r="D74" s="4"/>
    </row>
    <row r="75" spans="1:6" ht="15.75" thickBot="1" x14ac:dyDescent="0.3">
      <c r="A75" s="54" t="s">
        <v>114</v>
      </c>
      <c r="B75" s="55"/>
      <c r="C75" s="56"/>
      <c r="D75" s="12">
        <f>(D49*C73)</f>
        <v>21.411000000000001</v>
      </c>
    </row>
    <row r="76" spans="1:6" ht="15.75" thickBot="1" x14ac:dyDescent="0.3">
      <c r="B76" s="4"/>
      <c r="D76" s="4"/>
    </row>
    <row r="77" spans="1:6" ht="15.75" thickBot="1" x14ac:dyDescent="0.3">
      <c r="A77" s="57" t="s">
        <v>12</v>
      </c>
      <c r="B77" s="58"/>
      <c r="C77" s="59"/>
      <c r="D77" s="11">
        <f>D75+D70</f>
        <v>27.280999999999999</v>
      </c>
    </row>
    <row r="78" spans="1:6" x14ac:dyDescent="0.25">
      <c r="B78" s="4"/>
      <c r="D78" s="4"/>
    </row>
    <row r="79" spans="1:6" x14ac:dyDescent="0.25">
      <c r="A79" s="14" t="s">
        <v>14</v>
      </c>
      <c r="B79" s="8"/>
      <c r="C79" s="7"/>
      <c r="D79" s="8"/>
      <c r="E79" s="7"/>
      <c r="F79" s="7"/>
    </row>
    <row r="80" spans="1:6" x14ac:dyDescent="0.25">
      <c r="A80" s="1" t="s">
        <v>20</v>
      </c>
      <c r="B80" s="15">
        <v>0.15</v>
      </c>
      <c r="C80" s="21" t="s">
        <v>60</v>
      </c>
      <c r="D80" s="5">
        <f>D77*B80</f>
        <v>4.0921499999999993</v>
      </c>
      <c r="F80" t="s">
        <v>62</v>
      </c>
    </row>
    <row r="81" spans="1:6" x14ac:dyDescent="0.25">
      <c r="A81" s="1" t="s">
        <v>21</v>
      </c>
      <c r="B81" s="15">
        <v>0.1</v>
      </c>
      <c r="C81" s="21" t="s">
        <v>60</v>
      </c>
      <c r="D81" s="5">
        <f>D77*B81</f>
        <v>2.7281</v>
      </c>
      <c r="F81" t="s">
        <v>63</v>
      </c>
    </row>
    <row r="82" spans="1:6" ht="15.75" thickBot="1" x14ac:dyDescent="0.3">
      <c r="A82" s="2" t="s">
        <v>22</v>
      </c>
      <c r="B82" s="16">
        <v>0</v>
      </c>
      <c r="C82" s="21" t="s">
        <v>60</v>
      </c>
      <c r="D82" s="6">
        <f>(D81+D80+D77)*B82</f>
        <v>0</v>
      </c>
      <c r="F82" t="s">
        <v>64</v>
      </c>
    </row>
    <row r="83" spans="1:6" ht="15.75" thickBot="1" x14ac:dyDescent="0.3">
      <c r="A83" s="48"/>
      <c r="B83" s="49"/>
      <c r="C83" s="50"/>
      <c r="D83" s="23">
        <f>SUM(D80:D82)</f>
        <v>6.8202499999999997</v>
      </c>
      <c r="E83" s="7"/>
      <c r="F83" s="7"/>
    </row>
    <row r="84" spans="1:6" ht="15.75" thickBot="1" x14ac:dyDescent="0.3">
      <c r="B84" s="4"/>
      <c r="D84" s="4"/>
    </row>
    <row r="85" spans="1:6" ht="15.75" thickBot="1" x14ac:dyDescent="0.3">
      <c r="A85" s="39" t="s">
        <v>15</v>
      </c>
      <c r="B85" s="40"/>
      <c r="C85" s="41"/>
      <c r="D85" s="10">
        <f>D77+D83</f>
        <v>34.10125</v>
      </c>
      <c r="E85" s="7"/>
      <c r="F85" s="7" t="s">
        <v>69</v>
      </c>
    </row>
    <row r="86" spans="1:6" x14ac:dyDescent="0.25">
      <c r="B86" s="4"/>
      <c r="D86" s="4"/>
    </row>
    <row r="87" spans="1:6" ht="15.75" thickBot="1" x14ac:dyDescent="0.3">
      <c r="A87" s="14" t="s">
        <v>16</v>
      </c>
      <c r="B87" s="8"/>
      <c r="C87" s="7"/>
      <c r="D87" s="8"/>
      <c r="E87" s="7"/>
      <c r="F87" s="7"/>
    </row>
    <row r="88" spans="1:6" ht="15.75" thickBot="1" x14ac:dyDescent="0.3">
      <c r="A88" s="1" t="s">
        <v>24</v>
      </c>
      <c r="B88" s="15">
        <v>0.2</v>
      </c>
      <c r="C88" s="22" t="s">
        <v>60</v>
      </c>
      <c r="D88" s="23">
        <f>D85*B88</f>
        <v>6.8202500000000006</v>
      </c>
    </row>
    <row r="89" spans="1:6" ht="15.75" thickBot="1" x14ac:dyDescent="0.3">
      <c r="B89" s="4"/>
      <c r="D89" s="4"/>
    </row>
    <row r="90" spans="1:6" ht="15.75" thickBot="1" x14ac:dyDescent="0.3">
      <c r="A90" s="42" t="s">
        <v>17</v>
      </c>
      <c r="B90" s="43"/>
      <c r="C90" s="44"/>
      <c r="D90" s="9">
        <f>D88+D85</f>
        <v>40.921500000000002</v>
      </c>
      <c r="E90" s="7"/>
      <c r="F90" s="7" t="s">
        <v>66</v>
      </c>
    </row>
    <row r="91" spans="1:6" x14ac:dyDescent="0.25">
      <c r="A91" s="17" t="s">
        <v>0</v>
      </c>
      <c r="B91" s="17"/>
      <c r="C91" s="17"/>
      <c r="D91" s="18"/>
      <c r="E91" s="19"/>
      <c r="F91" s="19"/>
    </row>
    <row r="92" spans="1:6" x14ac:dyDescent="0.25">
      <c r="B92" s="4"/>
      <c r="D92" s="4"/>
    </row>
    <row r="93" spans="1:6" ht="15.75" thickBot="1" x14ac:dyDescent="0.3">
      <c r="A93" s="14" t="s">
        <v>18</v>
      </c>
      <c r="B93" s="8"/>
      <c r="C93" s="7"/>
      <c r="D93" s="8"/>
      <c r="E93" s="7"/>
      <c r="F93" s="7"/>
    </row>
    <row r="94" spans="1:6" ht="15.75" thickBot="1" x14ac:dyDescent="0.3">
      <c r="A94" s="1" t="s">
        <v>25</v>
      </c>
      <c r="B94" s="5">
        <v>3.9</v>
      </c>
      <c r="C94" s="22" t="s">
        <v>60</v>
      </c>
      <c r="D94" s="23">
        <f>B94</f>
        <v>3.9</v>
      </c>
      <c r="F94" t="s">
        <v>65</v>
      </c>
    </row>
    <row r="95" spans="1:6" ht="15.75" thickBot="1" x14ac:dyDescent="0.3">
      <c r="B95" s="4"/>
      <c r="D95" s="4"/>
    </row>
    <row r="96" spans="1:6" ht="15.75" thickBot="1" x14ac:dyDescent="0.3">
      <c r="A96" s="45" t="s">
        <v>19</v>
      </c>
      <c r="B96" s="46"/>
      <c r="C96" s="47"/>
      <c r="D96" s="25">
        <f>D90+D94</f>
        <v>44.8215</v>
      </c>
      <c r="F96" t="s">
        <v>67</v>
      </c>
    </row>
    <row r="97" spans="2:4" x14ac:dyDescent="0.25">
      <c r="B97" s="4"/>
      <c r="D97" s="4"/>
    </row>
  </sheetData>
  <mergeCells count="15">
    <mergeCell ref="A14:B14"/>
    <mergeCell ref="B5:E5"/>
    <mergeCell ref="A10:B10"/>
    <mergeCell ref="A11:B11"/>
    <mergeCell ref="A12:B12"/>
    <mergeCell ref="A13:B13"/>
    <mergeCell ref="A85:C85"/>
    <mergeCell ref="A90:C90"/>
    <mergeCell ref="A96:C96"/>
    <mergeCell ref="A15:B15"/>
    <mergeCell ref="A16:B16"/>
    <mergeCell ref="A17:B17"/>
    <mergeCell ref="A75:C75"/>
    <mergeCell ref="A77:C77"/>
    <mergeCell ref="A83:C8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Variante 1</vt:lpstr>
      <vt:lpstr>Beispiel Variante 1</vt:lpstr>
      <vt:lpstr>Berechnugn Variante 2</vt:lpstr>
      <vt:lpstr>Beispiel Variante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pirolt</dc:creator>
  <cp:lastModifiedBy>elisabeth pirolt</cp:lastModifiedBy>
  <dcterms:created xsi:type="dcterms:W3CDTF">2021-01-20T14:47:16Z</dcterms:created>
  <dcterms:modified xsi:type="dcterms:W3CDTF">2021-01-22T09:50:39Z</dcterms:modified>
</cp:coreProperties>
</file>